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0" yWindow="60" windowWidth="16380" windowHeight="8130"/>
  </bookViews>
  <sheets>
    <sheet name="List1" sheetId="1" r:id="rId1"/>
    <sheet name="NÁVOD" sheetId="8" r:id="rId2"/>
    <sheet name="Pomocný list 1" sheetId="2" r:id="rId3"/>
    <sheet name="Pomocný list 2" sheetId="3" r:id="rId4"/>
    <sheet name="Pomocný list 3" sheetId="5" r:id="rId5"/>
  </sheets>
  <definedNames>
    <definedName name="číselník">'Pomocný list 1'!$A$3:$F$79</definedName>
    <definedName name="E_knihy">'Pomocný list 3'!$A$29:$A$32</definedName>
    <definedName name="knihovny">'Pomocný list 1'!$M$1:$M$7</definedName>
    <definedName name="_xlnm.Print_Area" localSheetId="0">List1!$A$1:$H$250</definedName>
    <definedName name="okresy">'Pomocný list 1'!$H$3:$H$79</definedName>
    <definedName name="OkresybyZUZ">#REF!</definedName>
    <definedName name="oslovení">'Pomocný list 1'!$J$1:$J$2</definedName>
    <definedName name="PokusyZUZ">#REF!</definedName>
    <definedName name="položky">'Pomocný list 1'!$I$1:$I$6</definedName>
    <definedName name="PravniForma">'Pomocný list 3'!$A$19:$A$26</definedName>
    <definedName name="pripojeni">'Pomocný list 1'!$P$1:$P$8</definedName>
    <definedName name="regionální_systém">'Pomocný list 3'!$A$12:$A$15</definedName>
    <definedName name="rozhodovatko">'Pomocný list 1'!$O$1:$O$2</definedName>
    <definedName name="rozpočet">List1!$A$116:$I$171</definedName>
    <definedName name="subjekt">'Pomocný list 1'!$N$1:$N$4</definedName>
    <definedName name="typ">'Pomocný list 1'!$L$1:$L$8</definedName>
    <definedName name="Typ_new">'Pomocný list 3'!$A$1:$A$9</definedName>
  </definedNames>
  <calcPr calcId="145621"/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G15" i="1"/>
  <c r="C16" i="1"/>
  <c r="G16" i="1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H181" i="1"/>
  <c r="D199" i="1"/>
  <c r="I59" i="3" l="1"/>
  <c r="D193" i="1" s="1"/>
  <c r="L59" i="3"/>
  <c r="H173" i="1" s="1"/>
  <c r="B59" i="3"/>
  <c r="F189" i="1" s="1"/>
  <c r="E59" i="3"/>
  <c r="D191" i="1" s="1"/>
  <c r="C59" i="3"/>
  <c r="D190" i="1" s="1"/>
  <c r="K59" i="3"/>
  <c r="G173" i="1" s="1"/>
  <c r="D187" i="1" s="1"/>
  <c r="A59" i="3"/>
  <c r="D189" i="1" s="1"/>
  <c r="H59" i="3"/>
  <c r="F192" i="1" s="1"/>
  <c r="F59" i="3"/>
  <c r="F191" i="1" s="1"/>
  <c r="H191" i="1" s="1"/>
  <c r="J59" i="3"/>
  <c r="G59" i="3"/>
  <c r="D59" i="3"/>
  <c r="F190" i="1" s="1"/>
  <c r="G172" i="1" l="1"/>
  <c r="G174" i="1" s="1"/>
  <c r="H189" i="1"/>
  <c r="H190" i="1"/>
  <c r="D192" i="1"/>
  <c r="H192" i="1" s="1"/>
  <c r="H172" i="1"/>
  <c r="H174" i="1" s="1"/>
  <c r="D201" i="1"/>
  <c r="F187" i="1" s="1"/>
  <c r="D188" i="1" l="1"/>
  <c r="D196" i="1" s="1"/>
  <c r="G175" i="1"/>
  <c r="H187" i="1"/>
  <c r="D202" i="1" l="1"/>
  <c r="F193" i="1" s="1"/>
  <c r="H193" i="1" s="1"/>
  <c r="F188" i="1"/>
  <c r="F44" i="1"/>
  <c r="D197" i="1" l="1"/>
  <c r="H188" i="1"/>
  <c r="D198" i="1" l="1"/>
  <c r="D200" i="1"/>
  <c r="F197" i="1" s="1"/>
  <c r="F198" i="1" l="1"/>
  <c r="F45" i="1"/>
  <c r="F199" i="1"/>
  <c r="F196" i="1"/>
  <c r="F200" i="1" s="1"/>
</calcChain>
</file>

<file path=xl/sharedStrings.xml><?xml version="1.0" encoding="utf-8"?>
<sst xmlns="http://schemas.openxmlformats.org/spreadsheetml/2006/main" count="707" uniqueCount="343">
  <si>
    <t>Žádost o poskytnutí dotace</t>
  </si>
  <si>
    <t>NÁZEV ŽADATELE:</t>
  </si>
  <si>
    <t>Právní forma:</t>
  </si>
  <si>
    <t>IČ:</t>
  </si>
  <si>
    <t>DIČ:</t>
  </si>
  <si>
    <t>Adresa (sídlo) žadatele:</t>
  </si>
  <si>
    <t>Ulice a číslo popisné/orientační:</t>
  </si>
  <si>
    <t>Obec/město:</t>
  </si>
  <si>
    <t xml:space="preserve">PSČ:  </t>
  </si>
  <si>
    <t>Okres:</t>
  </si>
  <si>
    <t>Kód okresu</t>
  </si>
  <si>
    <t>Kraj</t>
  </si>
  <si>
    <t>Kód kraje</t>
  </si>
  <si>
    <t>Jméno a příjmení statutárního zástupce/statutárních zástupců:</t>
  </si>
  <si>
    <t>Oslovení/Jméno:</t>
  </si>
  <si>
    <t>Kontaktní email:</t>
  </si>
  <si>
    <t xml:space="preserve">Tel:  </t>
  </si>
  <si>
    <t>Bankovní spojení (číslo účtu/kód banky):</t>
  </si>
  <si>
    <t>Evidenční číslo knihovny:</t>
  </si>
  <si>
    <t>Číslo registrace na MV ČR:
(pouze občanská sdružení)</t>
  </si>
  <si>
    <t>ÚDAJE O PROJEKTU</t>
  </si>
  <si>
    <t>Název projektu:</t>
  </si>
  <si>
    <t>Vyberte typ projektu, na který požadujete dotaci:</t>
  </si>
  <si>
    <t>Termín realizace:</t>
  </si>
  <si>
    <t xml:space="preserve">Místo realizace:  </t>
  </si>
  <si>
    <t>Požadovaná výše dotace:</t>
  </si>
  <si>
    <t>Pozn: částky se dopočítají automaticky z údajů uvedených dále</t>
  </si>
  <si>
    <t>Osoba odpovídající za projekt:</t>
  </si>
  <si>
    <t>Email:</t>
  </si>
  <si>
    <t>Tel:</t>
  </si>
  <si>
    <t>Typ knihovny:</t>
  </si>
  <si>
    <t>Jiný typ subjektu:</t>
  </si>
  <si>
    <t>Počet obyvatel obce:</t>
  </si>
  <si>
    <t>Týdenní počet hodin pro veřejnost:</t>
  </si>
  <si>
    <t>Počet zaměstnanců (úvazků):</t>
  </si>
  <si>
    <t>Počet knihovních jednotek:</t>
  </si>
  <si>
    <t>Počet počítačů v knihovně celkem:</t>
  </si>
  <si>
    <t>Přispíváte do Souborného katalogu ČR?</t>
  </si>
  <si>
    <t>ne</t>
  </si>
  <si>
    <t>Používáte automatizovaný knihovní systém?</t>
  </si>
  <si>
    <t>ano</t>
  </si>
  <si>
    <t xml:space="preserve">Webová stránka knihovny:  </t>
  </si>
  <si>
    <t>(sem vložte odkaz na webovou stránku knihovny)</t>
  </si>
  <si>
    <t>Rychlost připojení:</t>
  </si>
  <si>
    <t>Žádáno Kč</t>
  </si>
  <si>
    <t>Získáno Kč</t>
  </si>
  <si>
    <t>Rozpočet projektu</t>
  </si>
  <si>
    <t>NEINVESTIČNÍ NÁKLADY</t>
  </si>
  <si>
    <t>Uveďte přesně jednotlivé neinvestiční náklady a jejich vyčíslení v Kč včetně DPH. U každého nákladu v položce speficikujte, o jaké neinvestiční prostředky se jedná:</t>
  </si>
  <si>
    <t>INVESTIČNÍ NÁKLADY</t>
  </si>
  <si>
    <t>Mezi investiční prostředky patří zejména:
*nákup dlouhodobého hmotného majetku (výpočetní technika apod., jejíž pořizovací cena je vyšší než 40 tis. Kč)
*nákup dlouhodobého nehmotného majetku (programové vybavení nad 60 tis. Kč)</t>
  </si>
  <si>
    <t>Náklady</t>
  </si>
  <si>
    <t>Hrazeno (Kč)</t>
  </si>
  <si>
    <t>Položka (vyberte ze seznamu)</t>
  </si>
  <si>
    <t>z dotace</t>
  </si>
  <si>
    <t>z vlastních prostředků (nebo dalších zdrojů)</t>
  </si>
  <si>
    <t>Neinvestiční náklady</t>
  </si>
  <si>
    <t>Investiční náklady</t>
  </si>
  <si>
    <t>Náklady dotace/spoluúčast (před zaokrouhlením)</t>
  </si>
  <si>
    <t>DALŠÍ ZDROJE KRYTÍ PROJEKTU (i předpokládané)</t>
  </si>
  <si>
    <t>Částka v Kč</t>
  </si>
  <si>
    <t>(Vypište, pokud žádáte o podporu na stejný projekt i u dalších subjektů. Jedná se pouze o informativní údaj)</t>
  </si>
  <si>
    <t>Další zdroje krytí projektu celkem:</t>
  </si>
  <si>
    <t>ROZPOČET PROJEKTU - SHRNUTÍ</t>
  </si>
  <si>
    <t>(požadovaná neinvestiční i investiční dotace je zaokrouhlena na celé tisíce Kč dolů)</t>
  </si>
  <si>
    <t>Požadavek na dotaci v Kč</t>
  </si>
  <si>
    <t>Vlastní prostředky + případné další zdroje krytí projektu</t>
  </si>
  <si>
    <t>Celkem</t>
  </si>
  <si>
    <t>Investiční náklady na projekt</t>
  </si>
  <si>
    <t>Neinvestiční náklady na projekt</t>
  </si>
  <si>
    <t>Částka</t>
  </si>
  <si>
    <t>Procentní vyjádření</t>
  </si>
  <si>
    <t>Požadavek na dotaci celkem</t>
  </si>
  <si>
    <t>Pozn: Výše požadované dotace může činit max. 70% celkových nákladů na projekt.</t>
  </si>
  <si>
    <t>Finanční spoluúčast:</t>
  </si>
  <si>
    <t xml:space="preserve">  *z toho vlastní prostředky</t>
  </si>
  <si>
    <t xml:space="preserve">  *z toho další zdroje krytí</t>
  </si>
  <si>
    <t>Celkové náklady projektu</t>
  </si>
  <si>
    <t>Investiční náklady  převedené do spoluúčasti</t>
  </si>
  <si>
    <t>Vysvětlení těchto řádků viz Návod na vyplnění formuláře (str. 6 formuláře)</t>
  </si>
  <si>
    <t>Neinvestiční náklady převedené do spoluúčasti (do položky Ostatní)</t>
  </si>
  <si>
    <t>Prohlášení žadatele</t>
  </si>
  <si>
    <t xml:space="preserve">V </t>
  </si>
  <si>
    <t>dne, roku</t>
  </si>
  <si>
    <t>Návod k vyplnění formuláře</t>
  </si>
  <si>
    <t>* již vyplněnou buňku lze nadále upravovat/editovat, případně obsah buňky smazat (klávesa DELETE)</t>
  </si>
  <si>
    <t>Jak postupovat při zaslání žádosti o dotaci</t>
  </si>
  <si>
    <t>Okres</t>
  </si>
  <si>
    <t>Region</t>
  </si>
  <si>
    <t>Okresy podle abecedy</t>
  </si>
  <si>
    <t>1a) DHDM</t>
  </si>
  <si>
    <t>Vážený pan</t>
  </si>
  <si>
    <t>Krajská</t>
  </si>
  <si>
    <t>o.s.</t>
  </si>
  <si>
    <t>ADSL</t>
  </si>
  <si>
    <t>Územní jednotka</t>
  </si>
  <si>
    <t>LAU1</t>
  </si>
  <si>
    <t>NUTS3</t>
  </si>
  <si>
    <t>NUTS2</t>
  </si>
  <si>
    <t>1b) DDNM</t>
  </si>
  <si>
    <t>Vážená paní</t>
  </si>
  <si>
    <t>Městská</t>
  </si>
  <si>
    <t>nadace</t>
  </si>
  <si>
    <t>ISDN</t>
  </si>
  <si>
    <t>Benešov</t>
  </si>
  <si>
    <t>Středočeský kraj</t>
  </si>
  <si>
    <t>CZ020</t>
  </si>
  <si>
    <t>Střední Čechy</t>
  </si>
  <si>
    <t>CZ02</t>
  </si>
  <si>
    <t>2) služby</t>
  </si>
  <si>
    <t>Obecní</t>
  </si>
  <si>
    <t>o.p.s.</t>
  </si>
  <si>
    <t>Pevná linka</t>
  </si>
  <si>
    <t>Beroun</t>
  </si>
  <si>
    <t>3) OON</t>
  </si>
  <si>
    <t>Školní</t>
  </si>
  <si>
    <t>s.r.o.</t>
  </si>
  <si>
    <t>Kabel</t>
  </si>
  <si>
    <t>Blansko</t>
  </si>
  <si>
    <t>Jihomoravský kraj</t>
  </si>
  <si>
    <t>CZ064</t>
  </si>
  <si>
    <t>Jihovýchod</t>
  </si>
  <si>
    <t>CZ06</t>
  </si>
  <si>
    <t>4) ostatní</t>
  </si>
  <si>
    <t>Vysokoškolská</t>
  </si>
  <si>
    <t>Optika</t>
  </si>
  <si>
    <t>Brno-město</t>
  </si>
  <si>
    <t>5) INVESTICE</t>
  </si>
  <si>
    <t>Muzejní</t>
  </si>
  <si>
    <t>Radiový spoj</t>
  </si>
  <si>
    <t>Brno-venkov</t>
  </si>
  <si>
    <t>Jiná</t>
  </si>
  <si>
    <t>Vytáčené spojení</t>
  </si>
  <si>
    <t>Bruntál</t>
  </si>
  <si>
    <t>Moravskoslezský kraj</t>
  </si>
  <si>
    <t>CZ080</t>
  </si>
  <si>
    <t>Moravskoslezsko</t>
  </si>
  <si>
    <t>CZ08</t>
  </si>
  <si>
    <t>Jiné</t>
  </si>
  <si>
    <t>Břeclav</t>
  </si>
  <si>
    <t>Česká Lípa</t>
  </si>
  <si>
    <t>Liberecký kraj</t>
  </si>
  <si>
    <t>CZ051</t>
  </si>
  <si>
    <t>Severovýchod</t>
  </si>
  <si>
    <t>CZ05</t>
  </si>
  <si>
    <t>České Budějovice</t>
  </si>
  <si>
    <t>Jihočeský kraj</t>
  </si>
  <si>
    <t>CZ031</t>
  </si>
  <si>
    <t>Jihozápad</t>
  </si>
  <si>
    <t>CZ03</t>
  </si>
  <si>
    <t>Český Krumlov</t>
  </si>
  <si>
    <t>Děčín</t>
  </si>
  <si>
    <t>Ústecký kraj</t>
  </si>
  <si>
    <t>CZ042</t>
  </si>
  <si>
    <t>Severozápad</t>
  </si>
  <si>
    <t>CZ04</t>
  </si>
  <si>
    <t>Domažlice</t>
  </si>
  <si>
    <t>Plzeňský kraj</t>
  </si>
  <si>
    <t>CZ032</t>
  </si>
  <si>
    <t>Frýdek-Místek</t>
  </si>
  <si>
    <t>Havlíčkův Brod</t>
  </si>
  <si>
    <t>Kraj Vysočina</t>
  </si>
  <si>
    <t>CZ063</t>
  </si>
  <si>
    <t>Hodonín</t>
  </si>
  <si>
    <t>Hradec Králové</t>
  </si>
  <si>
    <t>Královéhradecký kraj</t>
  </si>
  <si>
    <t>CZ052</t>
  </si>
  <si>
    <t>Cheb</t>
  </si>
  <si>
    <t>Karlovarský kraj</t>
  </si>
  <si>
    <t>CZ041</t>
  </si>
  <si>
    <t>Chomutov</t>
  </si>
  <si>
    <t>Chrudim</t>
  </si>
  <si>
    <t>Pardubický kraj</t>
  </si>
  <si>
    <t>CZ053</t>
  </si>
  <si>
    <t>Jablonec nad Nisou</t>
  </si>
  <si>
    <t>Jeseník</t>
  </si>
  <si>
    <t>Olomoucký kraj</t>
  </si>
  <si>
    <t>CZ071</t>
  </si>
  <si>
    <t>Střední Morava</t>
  </si>
  <si>
    <t>CZ07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</si>
  <si>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</si>
  <si>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</si>
  <si>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</si>
  <si>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</si>
  <si>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</si>
  <si>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</si>
  <si>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</si>
  <si>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</si>
  <si>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</si>
  <si>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Zlínský kraj</t>
  </si>
  <si>
    <t>CZ072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</si>
  <si>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</si>
  <si>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</si>
  <si>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</si>
  <si>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</si>
  <si>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</si>
  <si>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</si>
  <si>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</si>
  <si>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</si>
  <si>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</si>
  <si>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</si>
  <si>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</si>
  <si>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</si>
  <si>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</si>
  <si>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</si>
  <si>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</si>
  <si>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</si>
  <si>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</si>
  <si>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</si>
  <si>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</si>
  <si>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</si>
  <si>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Hlavní město Praha</t>
  </si>
  <si>
    <t>CZ010</t>
  </si>
  <si>
    <t>CZ01</t>
  </si>
  <si>
    <t>Praha-východ</t>
  </si>
  <si>
    <t>Praha-západ</t>
  </si>
  <si>
    <t>20A</t>
  </si>
  <si>
    <t>Prachatice</t>
  </si>
  <si>
    <t>Prostějov</t>
  </si>
  <si>
    <t>Přerov</t>
  </si>
  <si>
    <t>Příbram</t>
  </si>
  <si>
    <t>20B</t>
  </si>
  <si>
    <t>Rakovník</t>
  </si>
  <si>
    <t>20C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</si>
  <si>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</si>
  <si>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</si>
  <si>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</si>
  <si>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</si>
  <si>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</si>
  <si>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</si>
  <si>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</si>
  <si>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</si>
  <si>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</si>
  <si>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</si>
  <si>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</si>
  <si>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</si>
  <si>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</si>
  <si>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</si>
  <si>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</si>
  <si>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</si>
  <si>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</si>
  <si>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</si>
  <si>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</si>
  <si>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</si>
  <si>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1a nákupy - drobný hmotný majetek</t>
  </si>
  <si>
    <t>1b nákupy - drobný dlouhodobý nehmotný majetek</t>
  </si>
  <si>
    <t>2 služby</t>
  </si>
  <si>
    <t>3 Ostatní osobní náklady (OON)</t>
  </si>
  <si>
    <t>4 Ostatní</t>
  </si>
  <si>
    <t>5 Investice</t>
  </si>
  <si>
    <t>dotace</t>
  </si>
  <si>
    <t>spoluúčast</t>
  </si>
  <si>
    <t>Celkové náklady na projekt:</t>
  </si>
  <si>
    <t>Celkové náklady na projekt</t>
  </si>
  <si>
    <t>Je-li žadatel fyzická osoba:</t>
  </si>
  <si>
    <t>Datum narození:</t>
  </si>
  <si>
    <t>Rodné číslo:</t>
  </si>
  <si>
    <t>Přírustek svazků za poslední uzavřený rok:</t>
  </si>
  <si>
    <t>Počet výpůjček za poslední uzavřený rok:</t>
  </si>
  <si>
    <t>Zhodnocení/závěrečná zpráva projektu (max. 5 řádek)</t>
  </si>
  <si>
    <t>Sídlo osoby</t>
  </si>
  <si>
    <t>IČ</t>
  </si>
  <si>
    <t>Název osoby</t>
  </si>
  <si>
    <t xml:space="preserve"> Seznam osob, které mají podíl v žadateli, který je právnickou osobou</t>
  </si>
  <si>
    <t xml:space="preserve"> (Nelze-li tyto osoby identifikovat podle výpisu z Obchodního rejstříku.; týká se zejména akciových společností s listinnými akciemi na majitele)</t>
  </si>
  <si>
    <t>Název osoby/Jméno a příjmení</t>
  </si>
  <si>
    <t>Sídlo/Trvalý pobyt</t>
  </si>
  <si>
    <t>IČ, je-li přiděleno</t>
  </si>
  <si>
    <t>Výše podílu (%)</t>
  </si>
  <si>
    <t xml:space="preserve"> Seznam osob, v nichž má žadatel, který je právnickou osobou, podíl ke dni podání žádosti</t>
  </si>
  <si>
    <t>Oprávněná osoba jedná jako (vyplňuje pouze žadatel, který je právnickou osobou):</t>
  </si>
  <si>
    <t>3) Zahájení výpůjček e-knih</t>
  </si>
  <si>
    <t>4) Upgrade z UNIMARC na MARC21</t>
  </si>
  <si>
    <t>5) Projekty celostátního významu</t>
  </si>
  <si>
    <t>6) Podpora dostupnosti služeb pro zdravotně postižené</t>
  </si>
  <si>
    <t>1) Zlepšení vzájemné kooperace knihoven</t>
  </si>
  <si>
    <t>7) Obnova technického a programového vybavení</t>
  </si>
  <si>
    <t>8) Ostatní projekty</t>
  </si>
  <si>
    <t>2) Zahájení a pokračování automatizace knihovny</t>
  </si>
  <si>
    <t>Prohlašuji, že souhlasím se zveřejněním identifikačních údajů o své osobě a o výši poskytnuté dotace, jakož i s případným poskytnutím kopie této žádosti a jejích příloh podle zákona č. 106/1999 Sb., o svobodném přístupu k informacím, ve znění pozdějších předpisů.</t>
  </si>
  <si>
    <t>Adresa krajského finančního úřadu:</t>
  </si>
  <si>
    <t>Název knihovního systému, případně i číslo verze</t>
  </si>
  <si>
    <t>9) Projekty dlouhodobé ochrany dat</t>
  </si>
  <si>
    <t>Počet návštěvníků/uživatelů za poslední uzavřený rok (tj. 2016):</t>
  </si>
  <si>
    <r>
      <rPr>
        <b/>
        <sz val="14"/>
        <rFont val="Calibri"/>
        <family val="2"/>
        <charset val="238"/>
        <scheme val="minor"/>
      </rPr>
      <t>Základní údaje o žadateli a knihovně</t>
    </r>
    <r>
      <rPr>
        <b/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(vyplňte všechny pro vás relevantní údaje)</t>
    </r>
  </si>
  <si>
    <t>rok</t>
  </si>
  <si>
    <t>výše dotace</t>
  </si>
  <si>
    <t>na jaký systém, resp. jeho části (moduly)</t>
  </si>
  <si>
    <r>
      <t>Poskytnuté dotace na automatizovaný knihovní systém z programu VISK v letech</t>
    </r>
    <r>
      <rPr>
        <b/>
        <sz val="12"/>
        <color rgb="FFC00000"/>
        <rFont val="Calibri"/>
        <family val="2"/>
        <charset val="238"/>
        <scheme val="minor"/>
      </rPr>
      <t xml:space="preserve"> 2013-2017</t>
    </r>
  </si>
  <si>
    <t>*Drobný hmotný dl.majetek (nezaokrouhleno)</t>
  </si>
  <si>
    <t>*Drobný dlouhodobý NM (nezaokrouhleno)</t>
  </si>
  <si>
    <t>*+Služby (nezaokrouhleno)</t>
  </si>
  <si>
    <t>*Ostatní osobní náklady (nezaokrouhleno)</t>
  </si>
  <si>
    <t>*Ostatní (nezaokrouhleno)</t>
  </si>
  <si>
    <r>
      <t xml:space="preserve">Další povinné údaje dle novely zákona č. 218/2000 Sb., publikované pod č. 171/2012 Sb.*
</t>
    </r>
    <r>
      <rPr>
        <sz val="8"/>
        <rFont val="Calibri"/>
        <family val="2"/>
        <charset val="238"/>
        <scheme val="minor"/>
      </rPr>
      <t>*uvádějte především vztahy relevantní k danému projektu; v případě nedostatku místa uveďte v samostatné příloze</t>
    </r>
  </si>
  <si>
    <r>
      <t>Žadatel o dotaci potvrzuje správnost uvedených údajů a prohlašuje, že nemá žádné nevyrovnané závazky dle § 2 nařízení vlády č. 288/2002 Sb., kterým se stanoví pravidla poskytování dotací na podporu knihoven, v platném znění</t>
    </r>
    <r>
      <rPr>
        <sz val="12"/>
        <rFont val="Calibri"/>
        <family val="2"/>
        <charset val="238"/>
        <scheme val="minor"/>
      </rPr>
      <t>, potvrzuje, že údaje uvedené v žádosti jsou správné a pravdivé, prohlašuje, že věnoval zvláštní pozornost tabulkám na této straně formuláře a že se seznámil s vyhlašovacími podmínkami a akceptuje je.</t>
    </r>
  </si>
  <si>
    <t xml:space="preserve"> statutární orgán žadatele</t>
  </si>
  <si>
    <t>na základě udělené plné moci</t>
  </si>
  <si>
    <r>
      <rPr>
        <b/>
        <sz val="10"/>
        <rFont val="Calibri"/>
        <family val="2"/>
        <charset val="238"/>
        <scheme val="minor"/>
      </rPr>
      <t>na tištěné kopii</t>
    </r>
    <r>
      <rPr>
        <sz val="10"/>
        <rFont val="Calibri"/>
        <family val="2"/>
        <charset val="238"/>
        <scheme val="minor"/>
      </rPr>
      <t xml:space="preserve"> žádosti zde </t>
    </r>
    <r>
      <rPr>
        <b/>
        <sz val="10"/>
        <color rgb="FFC00000"/>
        <rFont val="Calibri"/>
        <family val="2"/>
        <charset val="238"/>
        <scheme val="minor"/>
      </rPr>
      <t>podpis</t>
    </r>
    <r>
      <rPr>
        <b/>
        <sz val="10"/>
        <rFont val="Calibri"/>
        <family val="2"/>
        <charset val="238"/>
        <scheme val="minor"/>
      </rPr>
      <t xml:space="preserve"> statutárního orgánu, příp. fyzické osoby + </t>
    </r>
    <r>
      <rPr>
        <b/>
        <sz val="10"/>
        <color rgb="FFC00000"/>
        <rFont val="Calibri"/>
        <family val="2"/>
        <charset val="238"/>
        <scheme val="minor"/>
      </rPr>
      <t>razítko</t>
    </r>
    <r>
      <rPr>
        <b/>
        <sz val="10"/>
        <rFont val="Calibri"/>
        <family val="2"/>
        <charset val="238"/>
        <scheme val="minor"/>
      </rPr>
      <t xml:space="preserve"> u právnické osoby</t>
    </r>
  </si>
  <si>
    <t>Tato strana s pokyny je jen pro informaci, netiskněte ji či jinak nepřikládejte k tištěné verzi projektu!</t>
  </si>
  <si>
    <r>
      <rPr>
        <b/>
        <sz val="18"/>
        <color rgb="FFC00000"/>
        <rFont val="Calibri"/>
        <family val="2"/>
        <charset val="238"/>
        <scheme val="minor"/>
      </rPr>
      <t>VISK 3</t>
    </r>
    <r>
      <rPr>
        <b/>
        <sz val="18"/>
        <rFont val="Calibri"/>
        <family val="2"/>
        <charset val="238"/>
        <scheme val="minor"/>
      </rPr>
      <t xml:space="preserve"> pro rok </t>
    </r>
    <r>
      <rPr>
        <b/>
        <sz val="18"/>
        <color rgb="FFC00000"/>
        <rFont val="Calibri"/>
        <family val="2"/>
        <charset val="238"/>
        <scheme val="minor"/>
      </rPr>
      <t>2018</t>
    </r>
  </si>
  <si>
    <t>provozujeme regionální systém</t>
  </si>
  <si>
    <t>jsme uživateli regionálního systému</t>
  </si>
  <si>
    <t>chystáme se zapojit do regionálního systému</t>
  </si>
  <si>
    <t>regionální systém se nás netýká</t>
  </si>
  <si>
    <t>kraj / příspěvková organizace kraje</t>
  </si>
  <si>
    <t>obec / příspěvková organizace obce</t>
  </si>
  <si>
    <t>příspěvková organizace ministerstva kultury</t>
  </si>
  <si>
    <t>spolek</t>
  </si>
  <si>
    <t>církev / náboženská společnost</t>
  </si>
  <si>
    <t>jiná (uveďte v následujícím poli)</t>
  </si>
  <si>
    <t>rezortní příspěvková organizace (uveďte rezort v následujícím poli)</t>
  </si>
  <si>
    <t>Rezort/jiný typ:</t>
  </si>
  <si>
    <t>Výdaje v Kč na nákup knihovního fondu v posled. uzavřeném roce:</t>
  </si>
  <si>
    <t>(vyplní pouze subjekt, který v roce 2017 čerpal dotaci VISK 3)</t>
  </si>
  <si>
    <r>
      <t xml:space="preserve">Uveďte přesně jednotlivé položky a jejich vyčíslení v Kč včetně DPH. U všech investičních nákladů vyberte jako položku:
</t>
    </r>
    <r>
      <rPr>
        <b/>
        <sz val="9"/>
        <rFont val="Calibri"/>
        <family val="2"/>
        <charset val="238"/>
        <scheme val="minor"/>
      </rPr>
      <t>5) INVESTICE - investiční náklady</t>
    </r>
  </si>
  <si>
    <r>
      <t>*</t>
    </r>
    <r>
      <rPr>
        <b/>
        <sz val="12"/>
        <rFont val="Calibri"/>
        <family val="2"/>
        <charset val="238"/>
        <scheme val="minor"/>
      </rPr>
      <t xml:space="preserve"> čísla </t>
    </r>
    <r>
      <rPr>
        <sz val="12"/>
        <rFont val="Calibri"/>
        <family val="2"/>
        <charset val="238"/>
        <scheme val="minor"/>
      </rPr>
      <t>vyplňujte vždy prostým zadáním číslic (např. 35680) a nikoliv jinak (tedy ne 35.680, 35 tis. Kč apod.)</t>
    </r>
  </si>
  <si>
    <r>
      <t>*</t>
    </r>
    <r>
      <rPr>
        <b/>
        <sz val="12"/>
        <rFont val="Calibri"/>
        <family val="2"/>
        <charset val="238"/>
        <scheme val="minor"/>
      </rPr>
      <t xml:space="preserve"> v Rozpočtu projektu</t>
    </r>
    <r>
      <rPr>
        <sz val="12"/>
        <rFont val="Calibri"/>
        <family val="2"/>
        <charset val="238"/>
        <scheme val="minor"/>
      </rPr>
      <t xml:space="preserve"> (strany 3-4) </t>
    </r>
    <r>
      <rPr>
        <b/>
        <sz val="12"/>
        <rFont val="Calibri"/>
        <family val="2"/>
        <charset val="238"/>
        <scheme val="minor"/>
      </rPr>
      <t>vždy důsledně vyberte Položku z rolovacího seznamu</t>
    </r>
    <r>
      <rPr>
        <sz val="12"/>
        <rFont val="Calibri"/>
        <family val="2"/>
        <charset val="238"/>
        <scheme val="minor"/>
      </rPr>
      <t xml:space="preserve"> (první sloupec) - její správné přiřazení je klíčové pro výpočty a další automatizované zpracování formuláře. Nebude-li v řádku Položka vybrána, nebude tento řádek započítán do celkových souhrnů! (a bude používán jen jako doplňková informace)</t>
    </r>
  </si>
  <si>
    <r>
      <t xml:space="preserve">* </t>
    </r>
    <r>
      <rPr>
        <b/>
        <sz val="12"/>
        <rFont val="Calibri"/>
        <family val="2"/>
        <charset val="238"/>
        <scheme val="minor"/>
      </rPr>
      <t>Stručná charakteristika (anotace) projektu</t>
    </r>
    <r>
      <rPr>
        <sz val="12"/>
        <rFont val="Calibri"/>
        <family val="2"/>
        <charset val="238"/>
        <scheme val="minor"/>
      </rPr>
      <t xml:space="preserve"> - zde vysvětlete podstatu projektu, jeho průběh, stěžejní myšlenku atd. Viz vzorová žádost.</t>
    </r>
  </si>
  <si>
    <r>
      <t xml:space="preserve">* </t>
    </r>
    <r>
      <rPr>
        <b/>
        <sz val="12"/>
        <rFont val="Calibri"/>
        <family val="2"/>
        <charset val="238"/>
        <scheme val="minor"/>
      </rPr>
      <t xml:space="preserve">Řádek 201 formuláře </t>
    </r>
    <r>
      <rPr>
        <sz val="12"/>
        <rFont val="Calibri"/>
        <family val="2"/>
        <charset val="238"/>
        <scheme val="minor"/>
      </rPr>
      <t>(Investiční náklady převedené do spoluúčasti) +</t>
    </r>
    <r>
      <rPr>
        <b/>
        <sz val="12"/>
        <rFont val="Calibri"/>
        <family val="2"/>
        <charset val="238"/>
        <scheme val="minor"/>
      </rPr>
      <t xml:space="preserve"> řádek 202 formuláře</t>
    </r>
    <r>
      <rPr>
        <sz val="12"/>
        <rFont val="Calibri"/>
        <family val="2"/>
        <charset val="238"/>
        <scheme val="minor"/>
      </rPr>
      <t xml:space="preserve"> (Neinvestiční náklady převedené do spoluúčasti (do položky Ostatní)): jedná se o rozdíly vzniklé zakrouhlením požadované dotace (investiční i neinvestiční) na celé tisíce dolů. O tyto částky je automaticky navýšena vlastní finanční spoluúčast na projektu.</t>
    </r>
  </si>
  <si>
    <t>Elektronická verze</t>
  </si>
  <si>
    <t>Tištěná verze</t>
  </si>
  <si>
    <r>
      <rPr>
        <b/>
        <sz val="12"/>
        <color rgb="FF7030A0"/>
        <rFont val="Calibri"/>
        <family val="2"/>
        <charset val="238"/>
        <scheme val="minor"/>
      </rPr>
      <t>2.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Do jednoho samostatného souboru ve formátu PDF vložte povinné, resp. případné fakultativní přílohy</t>
    </r>
    <r>
      <rPr>
        <sz val="12"/>
        <rFont val="Calibri"/>
        <family val="2"/>
        <charset val="238"/>
        <scheme val="minor"/>
      </rPr>
      <t>, máte-li nějaké.</t>
    </r>
  </si>
  <si>
    <r>
      <rPr>
        <b/>
        <sz val="12"/>
        <color rgb="FF7030A0"/>
        <rFont val="Calibri"/>
        <family val="2"/>
        <charset val="238"/>
        <scheme val="minor"/>
      </rPr>
      <t>5.</t>
    </r>
    <r>
      <rPr>
        <sz val="12"/>
        <rFont val="Calibri"/>
        <family val="2"/>
        <charset val="238"/>
        <scheme val="minor"/>
      </rPr>
      <t xml:space="preserve"> Za rozhodující se považuje datum odevzdání do poštovní přepravy (resp. datum převzetí podatelnou MK při osobním podání).</t>
    </r>
  </si>
  <si>
    <r>
      <rPr>
        <b/>
        <sz val="12"/>
        <color rgb="FF7030A0"/>
        <rFont val="Calibri"/>
        <family val="2"/>
        <charset val="238"/>
        <scheme val="minor"/>
      </rPr>
      <t>4.</t>
    </r>
    <r>
      <rPr>
        <sz val="12"/>
        <rFont val="Calibri"/>
        <family val="2"/>
        <charset val="238"/>
        <scheme val="minor"/>
      </rPr>
      <t xml:space="preserve"> Projekty zpracované podle výše uvedených podmínek musí být </t>
    </r>
    <r>
      <rPr>
        <b/>
        <sz val="12"/>
        <rFont val="Calibri"/>
        <family val="2"/>
        <charset val="238"/>
        <scheme val="minor"/>
      </rPr>
      <t>zaslány na adresu</t>
    </r>
    <r>
      <rPr>
        <sz val="12"/>
        <rFont val="Calibri"/>
        <family val="2"/>
        <charset val="238"/>
        <scheme val="minor"/>
      </rPr>
      <t xml:space="preserve">: Ministerstvo kultury, odbor umění, literatury a knihoven, Maltézské náměstí 1, 118 11  Praha 1 – Malá Strana, </t>
    </r>
    <r>
      <rPr>
        <b/>
        <sz val="12"/>
        <rFont val="Calibri"/>
        <family val="2"/>
        <charset val="238"/>
        <scheme val="minor"/>
      </rPr>
      <t>nebo datovou schránkou</t>
    </r>
    <r>
      <rPr>
        <sz val="12"/>
        <rFont val="Calibri"/>
        <family val="2"/>
        <charset val="238"/>
        <scheme val="minor"/>
      </rPr>
      <t xml:space="preserve"> na adresu MK </t>
    </r>
    <r>
      <rPr>
        <b/>
        <sz val="12"/>
        <rFont val="Calibri"/>
        <family val="2"/>
        <charset val="238"/>
        <scheme val="minor"/>
      </rPr>
      <t>nebo osobně doručeny</t>
    </r>
    <r>
      <rPr>
        <sz val="12"/>
        <rFont val="Calibri"/>
        <family val="2"/>
        <charset val="238"/>
        <scheme val="minor"/>
      </rPr>
      <t xml:space="preserve"> prostřednictvím podatelny MK do 10. 12. 2016 včetně.</t>
    </r>
  </si>
  <si>
    <r>
      <t xml:space="preserve">Požadujete-li v žádosti na rok 2017 </t>
    </r>
    <r>
      <rPr>
        <b/>
        <sz val="9"/>
        <rFont val="Calibri"/>
        <family val="2"/>
        <charset val="238"/>
        <scheme val="minor"/>
      </rPr>
      <t>dotaci na knihovní systém</t>
    </r>
    <r>
      <rPr>
        <sz val="9"/>
        <rFont val="Calibri"/>
        <family val="2"/>
        <charset val="238"/>
        <scheme val="minor"/>
      </rPr>
      <t xml:space="preserve"> (přechod z jednoho automatizovaného systému na jiný) </t>
    </r>
    <r>
      <rPr>
        <b/>
        <sz val="9"/>
        <rFont val="Calibri"/>
        <family val="2"/>
        <charset val="238"/>
        <scheme val="minor"/>
      </rPr>
      <t>nebo jeho část</t>
    </r>
    <r>
      <rPr>
        <sz val="9"/>
        <rFont val="Calibri"/>
        <family val="2"/>
        <charset val="238"/>
        <scheme val="minor"/>
      </rPr>
      <t xml:space="preserve"> (např. moduly), rozepište podrobněji, zda a případně v kterých letech jste již dotace na automatizovaný systém získali, jejich výši v Kč a na jaké konkrétní části systému:</t>
    </r>
  </si>
  <si>
    <r>
      <t xml:space="preserve"> </t>
    </r>
    <r>
      <rPr>
        <b/>
        <sz val="12"/>
        <rFont val="Calibri"/>
        <family val="2"/>
        <charset val="238"/>
        <scheme val="minor"/>
      </rPr>
      <t xml:space="preserve"> Specifikace položky </t>
    </r>
    <r>
      <rPr>
        <b/>
        <sz val="12"/>
        <color rgb="FF7030A0"/>
        <rFont val="Calibri"/>
        <family val="2"/>
        <charset val="238"/>
        <scheme val="minor"/>
      </rPr>
      <t xml:space="preserve">- základní parametry </t>
    </r>
    <r>
      <rPr>
        <sz val="12"/>
        <color rgb="FF7030A0"/>
        <rFont val="Calibri"/>
        <family val="2"/>
        <charset val="238"/>
        <scheme val="minor"/>
      </rPr>
      <t xml:space="preserve">                               (</t>
    </r>
    <r>
      <rPr>
        <i/>
        <sz val="12"/>
        <color rgb="FF7030A0"/>
        <rFont val="Calibri"/>
        <family val="2"/>
        <charset val="238"/>
        <scheme val="minor"/>
      </rPr>
      <t>detailnější informace uvádějte v popisu projektu)</t>
    </r>
  </si>
  <si>
    <t>Typ připojení na internet:</t>
  </si>
  <si>
    <t xml:space="preserve">     *z toho počítače starší než 2 roky:</t>
  </si>
  <si>
    <r>
      <t xml:space="preserve">Rok zavedení </t>
    </r>
    <r>
      <rPr>
        <b/>
        <sz val="10"/>
        <color rgb="FF7030A0"/>
        <rFont val="Calibri"/>
        <family val="2"/>
        <charset val="238"/>
        <scheme val="minor"/>
      </rPr>
      <t>současného</t>
    </r>
    <r>
      <rPr>
        <sz val="10"/>
        <rFont val="Calibri"/>
        <family val="2"/>
        <charset val="238"/>
        <scheme val="minor"/>
      </rPr>
      <t xml:space="preserve"> knihovního systému (automatizace, přechodu atd.)</t>
    </r>
  </si>
  <si>
    <r>
      <t xml:space="preserve">1a) DHDM - nákup drobný </t>
    </r>
    <r>
      <rPr>
        <b/>
        <u/>
        <sz val="9"/>
        <rFont val="Calibri"/>
        <family val="2"/>
        <charset val="238"/>
        <scheme val="minor"/>
      </rPr>
      <t>hmotný</t>
    </r>
    <r>
      <rPr>
        <b/>
        <sz val="9"/>
        <rFont val="Calibri"/>
        <family val="2"/>
        <charset val="238"/>
        <scheme val="minor"/>
      </rPr>
      <t xml:space="preserve"> dlouhodobý majetek (materiál, výpočetní technika a vybavení apod. do 40 tis. Kč)
1b) DDNM - nákup drobný dlouhodobý </t>
    </r>
    <r>
      <rPr>
        <b/>
        <u/>
        <sz val="9"/>
        <rFont val="Calibri"/>
        <family val="2"/>
        <charset val="238"/>
        <scheme val="minor"/>
      </rPr>
      <t>nehmotný</t>
    </r>
    <r>
      <rPr>
        <b/>
        <sz val="9"/>
        <rFont val="Calibri"/>
        <family val="2"/>
        <charset val="238"/>
        <scheme val="minor"/>
      </rPr>
      <t xml:space="preserve"> majetek (programové vybavení do 60 tis. Kč, licenční a patentové poplatky ap.)
2) služby (např. poradenské služby, servis, rozvody sítě apod.)
3) OON - ostatní osobní náklady (dohody o provedení práce/činnosti)
4) ostatní</t>
    </r>
  </si>
  <si>
    <t>Regionální kooperační systém:</t>
  </si>
  <si>
    <t>Půjčujete e-knihy?</t>
  </si>
  <si>
    <t>plánujeme v r. 2018</t>
  </si>
  <si>
    <t>plánujeme v budoucnu</t>
  </si>
  <si>
    <r>
      <t xml:space="preserve">z rozpočtu Odboru umění, literatury a knihoven Ministerstva kultury, Maltézské nám. 471/1, 118 11 Praha 1 na podprogram </t>
    </r>
    <r>
      <rPr>
        <b/>
        <sz val="12"/>
        <color rgb="FFC00000"/>
        <rFont val="Calibri"/>
        <family val="2"/>
        <charset val="238"/>
        <scheme val="minor"/>
      </rPr>
      <t>Informační centra knihoven</t>
    </r>
    <r>
      <rPr>
        <b/>
        <sz val="12"/>
        <rFont val="Calibri"/>
        <family val="2"/>
        <charset val="238"/>
        <scheme val="minor"/>
      </rPr>
      <t xml:space="preserve"> v rámci programu Veřejné informační služby knihoven </t>
    </r>
  </si>
  <si>
    <t>Poskytnutá dotace z podprogramu VISK 3 za rok 2017</t>
  </si>
  <si>
    <r>
      <rPr>
        <b/>
        <sz val="10"/>
        <rFont val="Calibri"/>
        <family val="2"/>
        <charset val="238"/>
        <scheme val="minor"/>
      </rPr>
      <t>Povinná stručná charakteristika</t>
    </r>
    <r>
      <rPr>
        <sz val="10"/>
        <rFont val="Calibri"/>
        <family val="2"/>
        <charset val="238"/>
        <scheme val="minor"/>
      </rPr>
      <t xml:space="preserve"> (anotace) projektu (max. 5 řádek, podrobný popis projektu v souboru DOC, resp. RTF)</t>
    </r>
  </si>
  <si>
    <r>
      <rPr>
        <b/>
        <sz val="12"/>
        <color rgb="FF7030A0"/>
        <rFont val="Calibri"/>
        <family val="2"/>
        <charset val="238"/>
        <scheme val="minor"/>
      </rPr>
      <t>1.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Formulář žádosti (XLS) včetně Popisu projektu (DOC) vytiskněte a opatřete nezbytnými podpisy a razítky</t>
    </r>
    <r>
      <rPr>
        <sz val="12"/>
        <rFont val="Calibri"/>
        <family val="2"/>
        <charset val="238"/>
        <scheme val="minor"/>
      </rPr>
      <t>. Verze zaslaná elektronicky se nesmí lišit textově od verze tištěné, jen neobsahuje podpisy a razítka! Originály žádosti budou součástí archivu žádosti, projekt bude hodnocen komisí dle dodaných elektronických kopií.</t>
    </r>
  </si>
  <si>
    <r>
      <rPr>
        <b/>
        <sz val="12"/>
        <color rgb="FF7030A0"/>
        <rFont val="Calibri"/>
        <family val="2"/>
        <charset val="238"/>
        <scheme val="minor"/>
      </rPr>
      <t>1.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 xml:space="preserve">Vyplňte tento formulář žádosti (List 1) </t>
    </r>
    <r>
      <rPr>
        <sz val="12"/>
        <rFont val="Calibri"/>
        <family val="2"/>
        <charset val="238"/>
        <scheme val="minor"/>
      </rPr>
      <t xml:space="preserve">a soubor si uložte ve formátu *.xls (EXCEL!). Nepřevádějte do jiných formátů! </t>
    </r>
    <r>
      <rPr>
        <b/>
        <sz val="12"/>
        <rFont val="Calibri"/>
        <family val="2"/>
        <charset val="238"/>
        <scheme val="minor"/>
      </rPr>
      <t>Současně vyplňte popis projektu</t>
    </r>
    <r>
      <rPr>
        <sz val="12"/>
        <rFont val="Calibri"/>
        <family val="2"/>
        <charset val="238"/>
        <scheme val="minor"/>
      </rPr>
      <t xml:space="preserve"> a soubor uložte ve formátu *.doc nebo *.rtf.</t>
    </r>
  </si>
  <si>
    <r>
      <rPr>
        <b/>
        <sz val="12"/>
        <color rgb="FF7030A0"/>
        <rFont val="Calibri"/>
        <family val="2"/>
        <charset val="238"/>
        <scheme val="minor"/>
      </rPr>
      <t>3.</t>
    </r>
    <r>
      <rPr>
        <sz val="12"/>
        <color rgb="FF7030A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Tyto tři - a pouze tři - výše uvedené soubory zašlete elektronicky</t>
    </r>
    <r>
      <rPr>
        <sz val="12"/>
        <rFont val="Calibri"/>
        <family val="2"/>
        <charset val="238"/>
        <scheme val="minor"/>
      </rPr>
      <t xml:space="preserve"> dle pokynů uvedených v Závěrečných ustanoveních podmínek vyhlášení dotace. (Ve stručnosti: Soubory zašlete na emailovou adresu: VISK3@mkcr.cz. Do „Předmětu“ uveďte „VISK3/2018“ a název žadatele, případně i název projektu. Velikost emailové zprávy nesmí včetně všech příloh přesáhnout 8MB.)</t>
    </r>
  </si>
  <si>
    <r>
      <rPr>
        <b/>
        <sz val="12"/>
        <color rgb="FF7030A0"/>
        <rFont val="Calibri"/>
        <family val="2"/>
        <charset val="238"/>
        <scheme val="minor"/>
      </rPr>
      <t>2.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K tištěné verzi přidejte další požadované dokumenty dle Podmínek vyhlášení dotace</t>
    </r>
    <r>
      <rPr>
        <sz val="12"/>
        <rFont val="Calibri"/>
        <family val="2"/>
        <charset val="238"/>
        <scheme val="minor"/>
      </rPr>
      <t>, především doklad prokazující oprávnění osoby jednající za žadatele a povinné přílohy (pokud jsou pro daný typ projektu vyžadovány)!</t>
    </r>
  </si>
  <si>
    <r>
      <rPr>
        <b/>
        <sz val="12"/>
        <color rgb="FF7030A0"/>
        <rFont val="Calibri"/>
        <family val="2"/>
        <charset val="238"/>
        <scheme val="minor"/>
      </rPr>
      <t>3.</t>
    </r>
    <r>
      <rPr>
        <sz val="12"/>
        <rFont val="Calibri"/>
        <family val="2"/>
        <charset val="238"/>
        <scheme val="minor"/>
      </rPr>
      <t xml:space="preserve"> Vytištěný formulář žádosti opatřený všemi náležitostmi včetně popisu projektu a včetně povinných a případných fakultativních příloh a další požadované dokumenty zašlete dle pokynů uvedených v Závěrečných ustanoveních podmínek vyhlášení dotace.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</si>
</sst>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&quot; Kč&quot;"/>
    <numFmt numFmtId="165" formatCode="_-* #,##0&quot; Kč&quot;_-;\-* #,##0&quot; Kč&quot;_-;_-* &quot;- Kč&quot;_-;_-@_-"/>
    <numFmt numFmtId="166" formatCode="#,##0&quot; Kč&quot;"/>
    <numFmt numFmtId="167" formatCode="#,##0.00;\-#,##0.00"/>
    <numFmt numFmtId="168" formatCode="#,##0.00\ _K_č"/>
    <numFmt numFmtId="169" formatCode="_-* #,##0.00\ _K_č_-;\-* #,##0.00\ _K_č_-;_-* \-??\ _K_č_-;_-@_-"/>
    <numFmt numFmtId="170" formatCode="#,##0.00\ [$Kč-405];[Red]\-#,##0.00\ [$Kč-405]"/>
  </numFmts>
  <fonts count="44" x14ac:knownFonts="1"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color indexed="48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sz val="12"/>
      <color theme="5" tint="-0.24997711111789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8"/>
      <color rgb="FFC00000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rgb="FF7030A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8"/>
      <color rgb="FF7030A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i/>
      <sz val="12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27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2"/>
      </patternFill>
    </fill>
    <fill>
      <patternFill patternType="solid">
        <fgColor rgb="FFFFC000"/>
        <bgColor indexed="41"/>
      </patternFill>
    </fill>
    <fill>
      <patternFill patternType="solid">
        <fgColor rgb="FFFFC000"/>
        <bgColor indexed="27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27"/>
      </patternFill>
    </fill>
    <fill>
      <patternFill patternType="solid">
        <fgColor rgb="FFDDDDDD"/>
        <bgColor rgb="FFF2DCDB"/>
      </patternFill>
    </fill>
  </fills>
  <borders count="1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10">
    <xf numFmtId="0" fontId="0" fillId="0" borderId="0"/>
    <xf numFmtId="0" fontId="9" fillId="0" borderId="0"/>
    <xf numFmtId="0" fontId="1" fillId="0" borderId="0"/>
    <xf numFmtId="0" fontId="32" fillId="0" borderId="0"/>
    <xf numFmtId="0" fontId="34" fillId="0" borderId="0" applyBorder="0" applyProtection="0"/>
    <xf numFmtId="0" fontId="33" fillId="16" borderId="0" applyBorder="0" applyProtection="0"/>
    <xf numFmtId="0" fontId="36" fillId="0" borderId="0"/>
    <xf numFmtId="0" fontId="36" fillId="0" borderId="0"/>
    <xf numFmtId="0" fontId="36" fillId="0" borderId="0"/>
    <xf numFmtId="0" fontId="36" fillId="0" borderId="0"/>
  </cellStyleXfs>
  <cellXfs count="454">
    <xf numFmtId="0" fontId="0" fillId="0" borderId="0" xfId="0"/>
    <xf numFmtId="0" fontId="0" fillId="2" borderId="0" xfId="0" applyFill="1" applyBorder="1"/>
    <xf numFmtId="0" fontId="0" fillId="2" borderId="0" xfId="0" applyFont="1" applyFill="1" applyBorder="1"/>
    <xf numFmtId="0" fontId="0" fillId="4" borderId="0" xfId="0" applyFill="1" applyBorder="1"/>
    <xf numFmtId="0" fontId="6" fillId="0" borderId="16" xfId="0" applyFont="1" applyBorder="1"/>
    <xf numFmtId="0" fontId="0" fillId="0" borderId="17" xfId="0" applyBorder="1"/>
    <xf numFmtId="0" fontId="6" fillId="0" borderId="17" xfId="0" applyFont="1" applyBorder="1"/>
    <xf numFmtId="0" fontId="0" fillId="0" borderId="18" xfId="0" applyBorder="1"/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3" fillId="0" borderId="0" xfId="0" applyFont="1" applyAlignment="1">
      <alignment vertical="center"/>
    </xf>
    <xf numFmtId="0" fontId="7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left" wrapText="1" indent="1"/>
    </xf>
    <xf numFmtId="0" fontId="7" fillId="0" borderId="0" xfId="1" applyFont="1" applyFill="1" applyBorder="1" applyAlignment="1">
      <alignment horizontal="left" vertical="top" wrapText="1"/>
    </xf>
    <xf numFmtId="49" fontId="7" fillId="0" borderId="0" xfId="1" applyNumberFormat="1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0" fontId="3" fillId="0" borderId="0" xfId="0" applyFont="1"/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 indent="1"/>
    </xf>
    <xf numFmtId="49" fontId="7" fillId="0" borderId="0" xfId="1" applyNumberFormat="1" applyFont="1" applyFill="1" applyBorder="1" applyAlignment="1">
      <alignment horizontal="left" vertical="center" wrapText="1" indent="1"/>
    </xf>
    <xf numFmtId="0" fontId="0" fillId="0" borderId="11" xfId="0" applyFont="1" applyBorder="1"/>
    <xf numFmtId="0" fontId="0" fillId="0" borderId="0" xfId="0" applyNumberFormat="1"/>
    <xf numFmtId="0" fontId="2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0" fillId="3" borderId="24" xfId="0" applyFont="1" applyFill="1" applyBorder="1" applyAlignment="1" applyProtection="1">
      <alignment vertical="center"/>
    </xf>
    <xf numFmtId="0" fontId="0" fillId="3" borderId="24" xfId="0" applyNumberFormat="1" applyFont="1" applyFill="1" applyBorder="1" applyAlignment="1" applyProtection="1">
      <alignment vertical="center"/>
    </xf>
    <xf numFmtId="0" fontId="0" fillId="3" borderId="27" xfId="0" applyFont="1" applyFill="1" applyBorder="1" applyAlignment="1" applyProtection="1">
      <alignment vertical="center"/>
    </xf>
    <xf numFmtId="0" fontId="0" fillId="3" borderId="24" xfId="0" applyFill="1" applyBorder="1" applyAlignment="1">
      <alignment vertical="center" wrapText="1"/>
    </xf>
    <xf numFmtId="0" fontId="4" fillId="0" borderId="63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0" fillId="7" borderId="24" xfId="0" applyFont="1" applyFill="1" applyBorder="1" applyAlignment="1" applyProtection="1">
      <alignment vertical="center"/>
    </xf>
    <xf numFmtId="0" fontId="14" fillId="3" borderId="24" xfId="0" applyFont="1" applyFill="1" applyBorder="1" applyAlignment="1" applyProtection="1">
      <alignment vertical="center"/>
    </xf>
    <xf numFmtId="0" fontId="14" fillId="6" borderId="24" xfId="0" applyFont="1" applyFill="1" applyBorder="1" applyAlignment="1" applyProtection="1">
      <alignment vertical="center" shrinkToFit="1"/>
    </xf>
    <xf numFmtId="49" fontId="14" fillId="0" borderId="1" xfId="0" applyNumberFormat="1" applyFont="1" applyFill="1" applyBorder="1" applyAlignment="1" applyProtection="1">
      <alignment vertical="center" shrinkToFit="1"/>
      <protection locked="0"/>
    </xf>
    <xf numFmtId="0" fontId="14" fillId="3" borderId="24" xfId="0" applyNumberFormat="1" applyFont="1" applyFill="1" applyBorder="1" applyAlignment="1" applyProtection="1">
      <alignment vertical="center"/>
    </xf>
    <xf numFmtId="0" fontId="14" fillId="7" borderId="23" xfId="0" applyFont="1" applyFill="1" applyBorder="1" applyAlignment="1" applyProtection="1">
      <alignment vertical="center"/>
    </xf>
    <xf numFmtId="0" fontId="14" fillId="7" borderId="0" xfId="0" applyFont="1" applyFill="1" applyBorder="1" applyAlignment="1" applyProtection="1">
      <alignment vertical="center"/>
    </xf>
    <xf numFmtId="0" fontId="11" fillId="7" borderId="23" xfId="0" applyFont="1" applyFill="1" applyBorder="1" applyAlignment="1" applyProtection="1">
      <alignment vertical="center"/>
    </xf>
    <xf numFmtId="0" fontId="11" fillId="7" borderId="0" xfId="0" applyFont="1" applyFill="1" applyBorder="1" applyAlignment="1" applyProtection="1">
      <alignment vertical="center"/>
    </xf>
    <xf numFmtId="0" fontId="15" fillId="7" borderId="0" xfId="0" applyFont="1" applyFill="1" applyBorder="1" applyAlignment="1" applyProtection="1">
      <alignment vertical="center"/>
    </xf>
    <xf numFmtId="0" fontId="15" fillId="7" borderId="0" xfId="0" applyFont="1" applyFill="1" applyBorder="1" applyAlignment="1" applyProtection="1">
      <alignment horizontal="left" vertical="center"/>
    </xf>
    <xf numFmtId="0" fontId="15" fillId="7" borderId="0" xfId="0" applyFont="1" applyFill="1" applyBorder="1" applyAlignment="1" applyProtection="1">
      <alignment horizontal="right" vertical="center"/>
    </xf>
    <xf numFmtId="0" fontId="15" fillId="9" borderId="0" xfId="0" applyFont="1" applyFill="1" applyBorder="1" applyAlignment="1">
      <alignment horizontal="right"/>
    </xf>
    <xf numFmtId="0" fontId="14" fillId="7" borderId="23" xfId="0" applyFont="1" applyFill="1" applyBorder="1" applyAlignment="1" applyProtection="1">
      <alignment vertical="center"/>
    </xf>
    <xf numFmtId="0" fontId="14" fillId="7" borderId="0" xfId="0" applyFont="1" applyFill="1" applyBorder="1" applyAlignment="1" applyProtection="1">
      <alignment vertical="center"/>
    </xf>
    <xf numFmtId="0" fontId="14" fillId="7" borderId="13" xfId="0" applyFont="1" applyFill="1" applyBorder="1" applyAlignment="1" applyProtection="1">
      <alignment vertical="center"/>
    </xf>
    <xf numFmtId="0" fontId="14" fillId="7" borderId="0" xfId="0" applyFont="1" applyFill="1" applyBorder="1" applyAlignment="1" applyProtection="1">
      <alignment horizontal="right" vertical="center"/>
    </xf>
    <xf numFmtId="0" fontId="14" fillId="7" borderId="0" xfId="0" applyFont="1" applyFill="1" applyBorder="1" applyAlignment="1">
      <alignment vertical="center"/>
    </xf>
    <xf numFmtId="0" fontId="14" fillId="7" borderId="0" xfId="0" applyFont="1" applyFill="1" applyBorder="1" applyAlignment="1" applyProtection="1">
      <alignment horizontal="center" vertical="center"/>
      <protection hidden="1"/>
    </xf>
    <xf numFmtId="0" fontId="14" fillId="7" borderId="0" xfId="0" applyFont="1" applyFill="1" applyBorder="1" applyAlignment="1" applyProtection="1">
      <alignment vertical="center"/>
      <protection hidden="1"/>
    </xf>
    <xf numFmtId="0" fontId="14" fillId="7" borderId="23" xfId="0" applyFont="1" applyFill="1" applyBorder="1"/>
    <xf numFmtId="0" fontId="14" fillId="7" borderId="0" xfId="0" applyNumberFormat="1" applyFont="1" applyFill="1" applyBorder="1" applyAlignment="1" applyProtection="1">
      <alignment vertical="center"/>
    </xf>
    <xf numFmtId="0" fontId="14" fillId="7" borderId="0" xfId="0" applyFont="1" applyFill="1" applyBorder="1" applyAlignment="1" applyProtection="1">
      <alignment horizontal="left" vertical="center"/>
    </xf>
    <xf numFmtId="0" fontId="17" fillId="7" borderId="23" xfId="0" applyFont="1" applyFill="1" applyBorder="1" applyAlignment="1" applyProtection="1">
      <alignment vertical="center"/>
    </xf>
    <xf numFmtId="0" fontId="11" fillId="7" borderId="23" xfId="0" applyFont="1" applyFill="1" applyBorder="1" applyAlignment="1" applyProtection="1">
      <alignment horizontal="left" vertical="center"/>
    </xf>
    <xf numFmtId="0" fontId="16" fillId="7" borderId="23" xfId="0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14" fillId="7" borderId="23" xfId="0" applyNumberFormat="1" applyFont="1" applyFill="1" applyBorder="1" applyAlignment="1" applyProtection="1">
      <alignment vertical="center"/>
    </xf>
    <xf numFmtId="0" fontId="13" fillId="7" borderId="23" xfId="0" applyFont="1" applyFill="1" applyBorder="1" applyAlignment="1" applyProtection="1">
      <alignment vertical="center"/>
    </xf>
    <xf numFmtId="0" fontId="14" fillId="3" borderId="27" xfId="0" applyFont="1" applyFill="1" applyBorder="1" applyAlignment="1" applyProtection="1">
      <alignment vertical="center"/>
    </xf>
    <xf numFmtId="0" fontId="14" fillId="7" borderId="25" xfId="0" applyFont="1" applyFill="1" applyBorder="1" applyAlignment="1" applyProtection="1">
      <alignment vertical="center"/>
    </xf>
    <xf numFmtId="0" fontId="14" fillId="7" borderId="26" xfId="0" applyFont="1" applyFill="1" applyBorder="1" applyAlignment="1" applyProtection="1">
      <alignment vertical="center"/>
    </xf>
    <xf numFmtId="0" fontId="14" fillId="0" borderId="2" xfId="0" applyNumberFormat="1" applyFont="1" applyFill="1" applyBorder="1" applyAlignment="1" applyProtection="1">
      <alignment vertical="center" shrinkToFit="1"/>
      <protection locked="0"/>
    </xf>
    <xf numFmtId="0" fontId="1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" xfId="0" applyFont="1" applyFill="1" applyBorder="1" applyAlignment="1" applyProtection="1">
      <alignment horizontal="center" vertical="center" shrinkToFit="1"/>
      <protection locked="0"/>
    </xf>
    <xf numFmtId="166" fontId="1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1" fillId="7" borderId="23" xfId="0" applyNumberFormat="1" applyFont="1" applyFill="1" applyBorder="1" applyAlignment="1" applyProtection="1">
      <alignment vertical="center"/>
    </xf>
    <xf numFmtId="165" fontId="14" fillId="7" borderId="0" xfId="0" applyNumberFormat="1" applyFont="1" applyFill="1" applyBorder="1" applyAlignment="1" applyProtection="1">
      <alignment vertical="center"/>
    </xf>
    <xf numFmtId="0" fontId="17" fillId="7" borderId="23" xfId="0" applyNumberFormat="1" applyFont="1" applyFill="1" applyBorder="1" applyAlignment="1" applyProtection="1">
      <alignment vertical="center"/>
    </xf>
    <xf numFmtId="0" fontId="15" fillId="7" borderId="23" xfId="0" applyFont="1" applyFill="1" applyBorder="1" applyAlignment="1" applyProtection="1">
      <alignment vertical="center"/>
    </xf>
    <xf numFmtId="0" fontId="14" fillId="7" borderId="0" xfId="0" applyFont="1" applyFill="1" applyBorder="1"/>
    <xf numFmtId="0" fontId="0" fillId="11" borderId="73" xfId="0" applyFill="1" applyBorder="1" applyAlignment="1" applyProtection="1">
      <alignment vertical="center"/>
    </xf>
    <xf numFmtId="0" fontId="0" fillId="11" borderId="74" xfId="0" applyFill="1" applyBorder="1" applyAlignment="1" applyProtection="1">
      <alignment vertical="center"/>
    </xf>
    <xf numFmtId="0" fontId="0" fillId="11" borderId="74" xfId="0" applyFont="1" applyFill="1" applyBorder="1" applyAlignment="1" applyProtection="1">
      <alignment vertical="center"/>
    </xf>
    <xf numFmtId="0" fontId="0" fillId="11" borderId="74" xfId="0" applyFont="1" applyFill="1" applyBorder="1" applyAlignment="1" applyProtection="1">
      <alignment horizontal="center" vertical="center"/>
    </xf>
    <xf numFmtId="0" fontId="0" fillId="11" borderId="75" xfId="0" applyFont="1" applyFill="1" applyBorder="1" applyAlignment="1" applyProtection="1">
      <alignment vertical="center"/>
    </xf>
    <xf numFmtId="0" fontId="14" fillId="7" borderId="0" xfId="0" applyFont="1" applyFill="1" applyBorder="1" applyAlignment="1" applyProtection="1">
      <alignment horizontal="center" vertical="center"/>
    </xf>
    <xf numFmtId="0" fontId="1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1" fillId="11" borderId="23" xfId="0" applyFont="1" applyFill="1" applyBorder="1" applyAlignment="1" applyProtection="1">
      <alignment vertical="center"/>
    </xf>
    <xf numFmtId="0" fontId="14" fillId="11" borderId="0" xfId="0" applyFont="1" applyFill="1" applyBorder="1" applyAlignment="1" applyProtection="1">
      <alignment vertical="center"/>
    </xf>
    <xf numFmtId="0" fontId="14" fillId="11" borderId="0" xfId="0" applyFont="1" applyFill="1" applyBorder="1" applyAlignment="1" applyProtection="1">
      <alignment horizontal="center" vertical="center"/>
    </xf>
    <xf numFmtId="0" fontId="14" fillId="11" borderId="24" xfId="0" applyFont="1" applyFill="1" applyBorder="1" applyAlignment="1" applyProtection="1">
      <alignment vertical="center"/>
    </xf>
    <xf numFmtId="0" fontId="14" fillId="7" borderId="74" xfId="0" applyFont="1" applyFill="1" applyBorder="1" applyAlignment="1">
      <alignment vertical="center"/>
    </xf>
    <xf numFmtId="0" fontId="14" fillId="7" borderId="75" xfId="0" applyFont="1" applyFill="1" applyBorder="1" applyAlignment="1">
      <alignment vertical="center"/>
    </xf>
    <xf numFmtId="0" fontId="14" fillId="7" borderId="74" xfId="0" applyFont="1" applyFill="1" applyBorder="1" applyAlignment="1" applyProtection="1">
      <alignment vertical="center"/>
    </xf>
    <xf numFmtId="0" fontId="14" fillId="7" borderId="75" xfId="0" applyFont="1" applyFill="1" applyBorder="1" applyAlignment="1" applyProtection="1">
      <alignment vertical="center"/>
    </xf>
    <xf numFmtId="0" fontId="14" fillId="7" borderId="26" xfId="0" applyFont="1" applyFill="1" applyBorder="1" applyAlignment="1" applyProtection="1">
      <alignment vertical="center" shrinkToFit="1"/>
    </xf>
    <xf numFmtId="0" fontId="14" fillId="7" borderId="27" xfId="0" applyFont="1" applyFill="1" applyBorder="1" applyAlignment="1" applyProtection="1">
      <alignment vertical="center" shrinkToFit="1"/>
    </xf>
    <xf numFmtId="0" fontId="14" fillId="7" borderId="4" xfId="0" applyNumberFormat="1" applyFont="1" applyFill="1" applyBorder="1" applyAlignment="1" applyProtection="1">
      <alignment horizontal="center" vertical="center"/>
    </xf>
    <xf numFmtId="0" fontId="16" fillId="13" borderId="28" xfId="0" applyFont="1" applyFill="1" applyBorder="1" applyAlignment="1" applyProtection="1">
      <alignment vertical="center" wrapText="1"/>
    </xf>
    <xf numFmtId="0" fontId="15" fillId="0" borderId="29" xfId="0" applyFont="1" applyFill="1" applyBorder="1" applyAlignment="1" applyProtection="1">
      <alignment vertical="center" shrinkToFit="1"/>
      <protection locked="0"/>
    </xf>
    <xf numFmtId="167" fontId="16" fillId="0" borderId="2" xfId="0" applyNumberFormat="1" applyFont="1" applyFill="1" applyBorder="1" applyAlignment="1" applyProtection="1">
      <alignment vertical="center" shrinkToFit="1"/>
      <protection locked="0"/>
    </xf>
    <xf numFmtId="167" fontId="16" fillId="0" borderId="2" xfId="0" applyNumberFormat="1" applyFont="1" applyFill="1" applyBorder="1" applyAlignment="1" applyProtection="1">
      <alignment vertical="center"/>
      <protection locked="0"/>
    </xf>
    <xf numFmtId="0" fontId="15" fillId="0" borderId="30" xfId="0" applyFont="1" applyFill="1" applyBorder="1" applyAlignment="1" applyProtection="1">
      <alignment vertical="center" shrinkToFit="1"/>
      <protection locked="0"/>
    </xf>
    <xf numFmtId="167" fontId="16" fillId="0" borderId="5" xfId="0" applyNumberFormat="1" applyFont="1" applyFill="1" applyBorder="1" applyAlignment="1" applyProtection="1">
      <alignment vertical="center"/>
      <protection locked="0"/>
    </xf>
    <xf numFmtId="0" fontId="23" fillId="7" borderId="73" xfId="0" applyFont="1" applyFill="1" applyBorder="1" applyAlignment="1" applyProtection="1">
      <alignment vertical="center"/>
    </xf>
    <xf numFmtId="0" fontId="24" fillId="7" borderId="73" xfId="0" applyFont="1" applyFill="1" applyBorder="1" applyAlignment="1">
      <alignment vertical="center"/>
    </xf>
    <xf numFmtId="167" fontId="16" fillId="7" borderId="2" xfId="0" applyNumberFormat="1" applyFont="1" applyFill="1" applyBorder="1" applyAlignment="1">
      <alignment vertical="center"/>
    </xf>
    <xf numFmtId="0" fontId="24" fillId="7" borderId="32" xfId="0" applyFont="1" applyFill="1" applyBorder="1" applyAlignment="1">
      <alignment vertical="center"/>
    </xf>
    <xf numFmtId="0" fontId="25" fillId="7" borderId="8" xfId="0" applyFont="1" applyFill="1" applyBorder="1" applyAlignment="1">
      <alignment vertical="center"/>
    </xf>
    <xf numFmtId="167" fontId="25" fillId="7" borderId="2" xfId="0" applyNumberFormat="1" applyFont="1" applyFill="1" applyBorder="1" applyAlignment="1">
      <alignment vertical="center"/>
    </xf>
    <xf numFmtId="0" fontId="23" fillId="7" borderId="31" xfId="0" applyFont="1" applyFill="1" applyBorder="1" applyAlignment="1">
      <alignment vertical="center"/>
    </xf>
    <xf numFmtId="0" fontId="26" fillId="7" borderId="6" xfId="0" applyFont="1" applyFill="1" applyBorder="1" applyAlignment="1">
      <alignment vertical="center"/>
    </xf>
    <xf numFmtId="167" fontId="26" fillId="7" borderId="7" xfId="0" applyNumberFormat="1" applyFont="1" applyFill="1" applyBorder="1" applyAlignment="1">
      <alignment vertical="center"/>
    </xf>
    <xf numFmtId="0" fontId="11" fillId="7" borderId="33" xfId="0" applyFont="1" applyFill="1" applyBorder="1" applyAlignment="1">
      <alignment vertical="center"/>
    </xf>
    <xf numFmtId="0" fontId="27" fillId="7" borderId="9" xfId="0" applyFont="1" applyFill="1" applyBorder="1" applyAlignment="1">
      <alignment vertical="center"/>
    </xf>
    <xf numFmtId="0" fontId="11" fillId="7" borderId="34" xfId="0" applyFont="1" applyFill="1" applyBorder="1" applyAlignment="1">
      <alignment vertical="center"/>
    </xf>
    <xf numFmtId="0" fontId="27" fillId="7" borderId="3" xfId="0" applyFont="1" applyFill="1" applyBorder="1" applyAlignment="1">
      <alignment vertical="center"/>
    </xf>
    <xf numFmtId="0" fontId="0" fillId="7" borderId="35" xfId="0" applyFill="1" applyBorder="1"/>
    <xf numFmtId="0" fontId="0" fillId="7" borderId="10" xfId="0" applyFill="1" applyBorder="1"/>
    <xf numFmtId="165" fontId="0" fillId="7" borderId="10" xfId="0" applyNumberFormat="1" applyFont="1" applyFill="1" applyBorder="1" applyAlignment="1" applyProtection="1">
      <alignment vertical="center"/>
    </xf>
    <xf numFmtId="0" fontId="0" fillId="7" borderId="36" xfId="0" applyFont="1" applyFill="1" applyBorder="1" applyAlignment="1" applyProtection="1">
      <alignment vertical="center"/>
    </xf>
    <xf numFmtId="0" fontId="15" fillId="7" borderId="37" xfId="0" applyFont="1" applyFill="1" applyBorder="1" applyAlignment="1" applyProtection="1">
      <alignment vertical="center"/>
    </xf>
    <xf numFmtId="0" fontId="14" fillId="7" borderId="11" xfId="0" applyFont="1" applyFill="1" applyBorder="1" applyAlignment="1" applyProtection="1">
      <alignment vertical="center"/>
    </xf>
    <xf numFmtId="165" fontId="14" fillId="7" borderId="11" xfId="0" applyNumberFormat="1" applyFont="1" applyFill="1" applyBorder="1" applyAlignment="1" applyProtection="1">
      <alignment vertical="center"/>
    </xf>
    <xf numFmtId="0" fontId="14" fillId="7" borderId="11" xfId="0" applyFont="1" applyFill="1" applyBorder="1" applyAlignment="1">
      <alignment vertical="center"/>
    </xf>
    <xf numFmtId="0" fontId="14" fillId="7" borderId="12" xfId="0" applyFont="1" applyFill="1" applyBorder="1" applyAlignment="1">
      <alignment vertical="center"/>
    </xf>
    <xf numFmtId="0" fontId="14" fillId="11" borderId="23" xfId="0" applyFont="1" applyFill="1" applyBorder="1" applyAlignment="1">
      <alignment vertical="center"/>
    </xf>
    <xf numFmtId="0" fontId="14" fillId="11" borderId="0" xfId="0" applyFont="1" applyFill="1" applyBorder="1" applyAlignment="1">
      <alignment vertical="center"/>
    </xf>
    <xf numFmtId="0" fontId="11" fillId="11" borderId="23" xfId="0" applyFont="1" applyFill="1" applyBorder="1" applyAlignment="1" applyProtection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11" borderId="24" xfId="0" applyFont="1" applyFill="1" applyBorder="1" applyAlignment="1">
      <alignment horizontal="center" vertical="center"/>
    </xf>
    <xf numFmtId="0" fontId="15" fillId="7" borderId="34" xfId="0" applyFont="1" applyFill="1" applyBorder="1" applyAlignment="1" applyProtection="1">
      <alignment vertical="center"/>
    </xf>
    <xf numFmtId="0" fontId="14" fillId="7" borderId="3" xfId="0" applyFont="1" applyFill="1" applyBorder="1" applyAlignment="1" applyProtection="1">
      <alignment vertical="center"/>
    </xf>
    <xf numFmtId="0" fontId="14" fillId="7" borderId="14" xfId="0" applyFont="1" applyFill="1" applyBorder="1" applyAlignment="1" applyProtection="1">
      <alignment vertical="center"/>
    </xf>
    <xf numFmtId="0" fontId="14" fillId="7" borderId="23" xfId="0" applyFont="1" applyFill="1" applyBorder="1" applyAlignment="1">
      <alignment vertical="center"/>
    </xf>
    <xf numFmtId="10" fontId="11" fillId="5" borderId="15" xfId="0" applyNumberFormat="1" applyFont="1" applyFill="1" applyBorder="1" applyAlignment="1" applyProtection="1">
      <alignment vertical="center"/>
      <protection hidden="1"/>
    </xf>
    <xf numFmtId="10" fontId="11" fillId="15" borderId="2" xfId="0" applyNumberFormat="1" applyFont="1" applyFill="1" applyBorder="1" applyAlignment="1" applyProtection="1">
      <alignment vertical="center"/>
      <protection hidden="1"/>
    </xf>
    <xf numFmtId="10" fontId="14" fillId="7" borderId="2" xfId="0" applyNumberFormat="1" applyFont="1" applyFill="1" applyBorder="1" applyAlignment="1" applyProtection="1">
      <alignment vertical="center"/>
      <protection hidden="1"/>
    </xf>
    <xf numFmtId="0" fontId="11" fillId="5" borderId="33" xfId="0" applyFont="1" applyFill="1" applyBorder="1" applyAlignment="1" applyProtection="1">
      <alignment vertical="center"/>
    </xf>
    <xf numFmtId="0" fontId="11" fillId="5" borderId="9" xfId="0" applyNumberFormat="1" applyFont="1" applyFill="1" applyBorder="1" applyAlignment="1" applyProtection="1">
      <alignment vertical="center"/>
    </xf>
    <xf numFmtId="10" fontId="11" fillId="15" borderId="113" xfId="0" applyNumberFormat="1" applyFont="1" applyFill="1" applyBorder="1" applyAlignment="1" applyProtection="1">
      <alignment vertical="center"/>
      <protection hidden="1"/>
    </xf>
    <xf numFmtId="0" fontId="14" fillId="7" borderId="0" xfId="0" applyFont="1" applyFill="1" applyBorder="1" applyAlignment="1">
      <alignment vertical="center" wrapText="1"/>
    </xf>
    <xf numFmtId="0" fontId="14" fillId="0" borderId="22" xfId="0" applyFont="1" applyFill="1" applyBorder="1" applyAlignment="1" applyProtection="1">
      <alignment vertical="center" shrinkToFit="1"/>
      <protection locked="0"/>
    </xf>
    <xf numFmtId="0" fontId="15" fillId="0" borderId="22" xfId="0" applyNumberFormat="1" applyFont="1" applyFill="1" applyBorder="1" applyAlignment="1" applyProtection="1">
      <alignment vertical="center" shrinkToFit="1"/>
      <protection locked="0"/>
    </xf>
    <xf numFmtId="0" fontId="15" fillId="7" borderId="0" xfId="0" applyFont="1" applyFill="1" applyBorder="1" applyAlignment="1" applyProtection="1">
      <alignment vertical="center" wrapText="1"/>
    </xf>
    <xf numFmtId="170" fontId="15" fillId="7" borderId="0" xfId="0" applyNumberFormat="1" applyFont="1" applyFill="1" applyBorder="1" applyAlignment="1" applyProtection="1">
      <alignment vertical="center"/>
    </xf>
    <xf numFmtId="0" fontId="15" fillId="7" borderId="0" xfId="0" applyNumberFormat="1" applyFont="1" applyFill="1" applyBorder="1" applyAlignment="1" applyProtection="1">
      <alignment vertical="center" wrapText="1"/>
    </xf>
    <xf numFmtId="0" fontId="14" fillId="7" borderId="24" xfId="0" applyFont="1" applyFill="1" applyBorder="1" applyAlignment="1" applyProtection="1">
      <alignment vertical="center"/>
    </xf>
    <xf numFmtId="0" fontId="15" fillId="7" borderId="0" xfId="0" applyNumberFormat="1" applyFont="1" applyFill="1" applyBorder="1" applyAlignment="1" applyProtection="1">
      <alignment vertical="center"/>
    </xf>
    <xf numFmtId="0" fontId="15" fillId="7" borderId="23" xfId="0" applyFont="1" applyFill="1" applyBorder="1" applyAlignment="1" applyProtection="1">
      <alignment vertical="center" wrapText="1"/>
    </xf>
    <xf numFmtId="0" fontId="15" fillId="8" borderId="0" xfId="0" applyNumberFormat="1" applyFont="1" applyFill="1" applyBorder="1" applyAlignment="1" applyProtection="1">
      <alignment vertical="center" shrinkToFit="1"/>
    </xf>
    <xf numFmtId="0" fontId="14" fillId="8" borderId="0" xfId="0" applyFont="1" applyFill="1" applyBorder="1" applyAlignment="1" applyProtection="1">
      <alignment vertical="center" shrinkToFit="1"/>
    </xf>
    <xf numFmtId="0" fontId="15" fillId="8" borderId="23" xfId="0" applyFont="1" applyFill="1" applyBorder="1" applyAlignment="1" applyProtection="1">
      <alignment vertical="center" shrinkToFit="1"/>
    </xf>
    <xf numFmtId="0" fontId="15" fillId="8" borderId="0" xfId="0" applyFont="1" applyFill="1" applyBorder="1" applyAlignment="1" applyProtection="1">
      <alignment vertical="center" shrinkToFit="1"/>
    </xf>
    <xf numFmtId="170" fontId="15" fillId="8" borderId="0" xfId="0" applyNumberFormat="1" applyFont="1" applyFill="1" applyBorder="1" applyAlignment="1" applyProtection="1">
      <alignment vertical="center" shrinkToFit="1"/>
    </xf>
    <xf numFmtId="0" fontId="14" fillId="7" borderId="23" xfId="0" applyFont="1" applyFill="1" applyBorder="1" applyAlignment="1" applyProtection="1">
      <alignment horizontal="right" vertical="center"/>
    </xf>
    <xf numFmtId="0" fontId="15" fillId="8" borderId="0" xfId="0" applyFont="1" applyFill="1" applyBorder="1" applyAlignment="1">
      <alignment vertical="center"/>
    </xf>
    <xf numFmtId="0" fontId="16" fillId="7" borderId="0" xfId="0" applyFont="1" applyFill="1" applyBorder="1" applyAlignment="1" applyProtection="1">
      <alignment vertical="center"/>
    </xf>
    <xf numFmtId="0" fontId="14" fillId="7" borderId="27" xfId="0" applyFont="1" applyFill="1" applyBorder="1" applyAlignment="1" applyProtection="1">
      <alignment vertical="center"/>
    </xf>
    <xf numFmtId="0" fontId="11" fillId="7" borderId="23" xfId="0" applyFont="1" applyFill="1" applyBorder="1" applyAlignment="1" applyProtection="1">
      <alignment vertical="center"/>
    </xf>
    <xf numFmtId="0" fontId="14" fillId="7" borderId="23" xfId="0" applyFont="1" applyFill="1" applyBorder="1" applyAlignment="1" applyProtection="1">
      <alignment vertical="center"/>
    </xf>
    <xf numFmtId="0" fontId="14" fillId="7" borderId="0" xfId="0" applyFont="1" applyFill="1" applyBorder="1" applyAlignment="1" applyProtection="1">
      <alignment vertical="center"/>
    </xf>
    <xf numFmtId="0" fontId="14" fillId="0" borderId="55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vertical="center"/>
    </xf>
    <xf numFmtId="0" fontId="18" fillId="7" borderId="23" xfId="0" applyNumberFormat="1" applyFont="1" applyFill="1" applyBorder="1" applyAlignment="1" applyProtection="1">
      <alignment vertical="center"/>
    </xf>
    <xf numFmtId="0" fontId="18" fillId="7" borderId="23" xfId="0" applyFont="1" applyFill="1" applyBorder="1" applyAlignment="1" applyProtection="1">
      <alignment vertical="center"/>
    </xf>
    <xf numFmtId="0" fontId="1" fillId="0" borderId="0" xfId="2"/>
    <xf numFmtId="0" fontId="1" fillId="0" borderId="0" xfId="2" applyFill="1"/>
    <xf numFmtId="0" fontId="37" fillId="7" borderId="0" xfId="0" applyFont="1" applyFill="1" applyBorder="1" applyAlignment="1" applyProtection="1">
      <alignment vertical="center"/>
    </xf>
    <xf numFmtId="0" fontId="17" fillId="7" borderId="0" xfId="0" applyNumberFormat="1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vertical="center"/>
    </xf>
    <xf numFmtId="0" fontId="17" fillId="7" borderId="0" xfId="0" applyFont="1" applyFill="1" applyBorder="1" applyAlignment="1">
      <alignment horizontal="left"/>
    </xf>
    <xf numFmtId="0" fontId="17" fillId="7" borderId="0" xfId="0" applyFont="1" applyFill="1" applyBorder="1"/>
    <xf numFmtId="0" fontId="38" fillId="0" borderId="108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vertical="center" wrapText="1"/>
      <protection locked="0"/>
    </xf>
    <xf numFmtId="0" fontId="37" fillId="0" borderId="22" xfId="0" applyFont="1" applyFill="1" applyBorder="1" applyAlignment="1" applyProtection="1">
      <alignment vertical="center" wrapText="1"/>
      <protection locked="0"/>
    </xf>
    <xf numFmtId="0" fontId="38" fillId="0" borderId="109" xfId="0" applyFont="1" applyFill="1" applyBorder="1" applyAlignment="1" applyProtection="1">
      <alignment horizontal="left" vertical="center" wrapText="1"/>
      <protection locked="0"/>
    </xf>
    <xf numFmtId="0" fontId="37" fillId="0" borderId="110" xfId="0" applyFont="1" applyFill="1" applyBorder="1" applyAlignment="1" applyProtection="1">
      <alignment vertical="center" wrapText="1"/>
      <protection locked="0"/>
    </xf>
    <xf numFmtId="0" fontId="14" fillId="7" borderId="23" xfId="0" applyFont="1" applyFill="1" applyBorder="1" applyAlignment="1" applyProtection="1">
      <alignment vertical="center" shrinkToFit="1"/>
    </xf>
    <xf numFmtId="0" fontId="0" fillId="0" borderId="0" xfId="0" applyBorder="1"/>
    <xf numFmtId="0" fontId="0" fillId="0" borderId="0" xfId="0" applyBorder="1" applyAlignment="1">
      <alignment wrapText="1"/>
    </xf>
    <xf numFmtId="0" fontId="39" fillId="0" borderId="22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4" fillId="0" borderId="22" xfId="0" applyFont="1" applyBorder="1" applyAlignment="1">
      <alignment wrapText="1"/>
    </xf>
    <xf numFmtId="0" fontId="14" fillId="0" borderId="0" xfId="0" applyFont="1" applyBorder="1"/>
    <xf numFmtId="0" fontId="10" fillId="0" borderId="22" xfId="0" applyFont="1" applyBorder="1" applyAlignment="1">
      <alignment wrapText="1"/>
    </xf>
    <xf numFmtId="0" fontId="40" fillId="0" borderId="22" xfId="0" applyFont="1" applyBorder="1" applyAlignment="1">
      <alignment wrapText="1"/>
    </xf>
    <xf numFmtId="0" fontId="14" fillId="0" borderId="22" xfId="0" applyFont="1" applyBorder="1" applyAlignment="1">
      <alignment vertical="center" wrapText="1"/>
    </xf>
    <xf numFmtId="0" fontId="14" fillId="7" borderId="38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49" fontId="0" fillId="3" borderId="0" xfId="0" applyNumberFormat="1" applyFont="1" applyFill="1" applyBorder="1" applyAlignment="1" applyProtection="1">
      <alignment horizontal="left" vertical="center" wrapText="1"/>
    </xf>
    <xf numFmtId="49" fontId="2" fillId="3" borderId="0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 applyFill="1" applyBorder="1" applyAlignment="1" applyProtection="1">
      <alignment horizontal="left" vertical="center" wrapText="1"/>
    </xf>
    <xf numFmtId="2" fontId="0" fillId="3" borderId="0" xfId="0" applyNumberFormat="1" applyFont="1" applyFill="1" applyBorder="1" applyAlignment="1" applyProtection="1">
      <alignment horizontal="left" vertical="center" wrapText="1"/>
    </xf>
    <xf numFmtId="2" fontId="0" fillId="0" borderId="0" xfId="0" applyNumberFormat="1" applyFont="1" applyFill="1" applyBorder="1" applyAlignment="1" applyProtection="1">
      <alignment horizontal="left" vertical="center" wrapText="1"/>
    </xf>
    <xf numFmtId="0" fontId="11" fillId="7" borderId="49" xfId="0" applyFont="1" applyFill="1" applyBorder="1" applyAlignment="1">
      <alignment vertical="center" wrapText="1"/>
    </xf>
    <xf numFmtId="0" fontId="11" fillId="7" borderId="50" xfId="0" applyFont="1" applyFill="1" applyBorder="1" applyAlignment="1">
      <alignment vertical="center" wrapText="1"/>
    </xf>
    <xf numFmtId="0" fontId="11" fillId="7" borderId="51" xfId="0" applyFont="1" applyFill="1" applyBorder="1" applyAlignment="1">
      <alignment vertical="center" wrapText="1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6" fillId="7" borderId="3" xfId="0" applyFont="1" applyFill="1" applyBorder="1" applyAlignment="1" applyProtection="1">
      <alignment vertical="center" wrapText="1"/>
    </xf>
    <xf numFmtId="0" fontId="16" fillId="7" borderId="26" xfId="0" applyFont="1" applyFill="1" applyBorder="1" applyAlignment="1" applyProtection="1">
      <alignment vertical="center" wrapText="1"/>
    </xf>
    <xf numFmtId="0" fontId="11" fillId="7" borderId="23" xfId="0" applyFont="1" applyFill="1" applyBorder="1" applyAlignment="1">
      <alignment vertical="center" wrapText="1"/>
    </xf>
    <xf numFmtId="0" fontId="11" fillId="8" borderId="0" xfId="0" applyFont="1" applyFill="1" applyAlignment="1">
      <alignment vertical="center" wrapText="1"/>
    </xf>
    <xf numFmtId="0" fontId="11" fillId="8" borderId="24" xfId="0" applyFont="1" applyFill="1" applyBorder="1" applyAlignment="1">
      <alignment vertical="center" wrapText="1"/>
    </xf>
    <xf numFmtId="0" fontId="11" fillId="8" borderId="23" xfId="0" applyFont="1" applyFill="1" applyBorder="1" applyAlignment="1">
      <alignment vertical="center" wrapText="1"/>
    </xf>
    <xf numFmtId="0" fontId="15" fillId="7" borderId="23" xfId="0" applyFont="1" applyFill="1" applyBorder="1" applyAlignment="1" applyProtection="1">
      <alignment vertical="center" wrapText="1"/>
    </xf>
    <xf numFmtId="0" fontId="14" fillId="8" borderId="0" xfId="0" applyFont="1" applyFill="1" applyBorder="1" applyAlignment="1">
      <alignment vertical="center"/>
    </xf>
    <xf numFmtId="0" fontId="14" fillId="8" borderId="23" xfId="0" applyFont="1" applyFill="1" applyBorder="1" applyAlignment="1">
      <alignment vertical="center"/>
    </xf>
    <xf numFmtId="0" fontId="15" fillId="8" borderId="23" xfId="0" applyFont="1" applyFill="1" applyBorder="1" applyAlignment="1">
      <alignment vertical="center" wrapText="1"/>
    </xf>
    <xf numFmtId="0" fontId="14" fillId="8" borderId="0" xfId="0" applyFont="1" applyFill="1" applyBorder="1" applyAlignment="1">
      <alignment vertical="center" wrapText="1"/>
    </xf>
    <xf numFmtId="0" fontId="15" fillId="7" borderId="22" xfId="0" applyFont="1" applyFill="1" applyBorder="1" applyAlignment="1" applyProtection="1">
      <alignment vertical="center"/>
    </xf>
    <xf numFmtId="170" fontId="15" fillId="7" borderId="22" xfId="0" applyNumberFormat="1" applyFont="1" applyFill="1" applyBorder="1" applyAlignment="1" applyProtection="1">
      <alignment vertical="center"/>
    </xf>
    <xf numFmtId="0" fontId="28" fillId="7" borderId="22" xfId="0" applyNumberFormat="1" applyFont="1" applyFill="1" applyBorder="1" applyAlignment="1" applyProtection="1">
      <alignment vertical="center" wrapText="1"/>
    </xf>
    <xf numFmtId="0" fontId="15" fillId="7" borderId="22" xfId="0" applyFont="1" applyFill="1" applyBorder="1" applyAlignment="1" applyProtection="1">
      <alignment vertical="center" wrapText="1"/>
    </xf>
    <xf numFmtId="0" fontId="11" fillId="10" borderId="46" xfId="0" applyFont="1" applyFill="1" applyBorder="1" applyAlignment="1" applyProtection="1">
      <alignment horizontal="center" vertical="center"/>
    </xf>
    <xf numFmtId="0" fontId="11" fillId="10" borderId="47" xfId="0" applyFont="1" applyFill="1" applyBorder="1" applyAlignment="1" applyProtection="1">
      <alignment horizontal="center" vertical="center"/>
    </xf>
    <xf numFmtId="0" fontId="11" fillId="10" borderId="48" xfId="0" applyFont="1" applyFill="1" applyBorder="1" applyAlignment="1" applyProtection="1">
      <alignment horizontal="center" vertical="center"/>
    </xf>
    <xf numFmtId="0" fontId="11" fillId="10" borderId="102" xfId="0" applyFont="1" applyFill="1" applyBorder="1" applyAlignment="1" applyProtection="1">
      <alignment horizontal="center" vertical="center"/>
    </xf>
    <xf numFmtId="0" fontId="11" fillId="10" borderId="103" xfId="0" applyFont="1" applyFill="1" applyBorder="1" applyAlignment="1" applyProtection="1">
      <alignment horizontal="center" vertical="center"/>
    </xf>
    <xf numFmtId="0" fontId="11" fillId="10" borderId="104" xfId="0" applyFont="1" applyFill="1" applyBorder="1" applyAlignment="1" applyProtection="1">
      <alignment horizontal="center" vertical="center"/>
    </xf>
    <xf numFmtId="0" fontId="15" fillId="0" borderId="72" xfId="0" applyFont="1" applyFill="1" applyBorder="1" applyAlignment="1" applyProtection="1">
      <alignment vertical="center" shrinkToFit="1"/>
      <protection locked="0"/>
    </xf>
    <xf numFmtId="0" fontId="15" fillId="0" borderId="44" xfId="0" applyFont="1" applyFill="1" applyBorder="1" applyAlignment="1" applyProtection="1">
      <alignment vertical="center" shrinkToFit="1"/>
      <protection locked="0"/>
    </xf>
    <xf numFmtId="0" fontId="15" fillId="0" borderId="45" xfId="0" applyFont="1" applyFill="1" applyBorder="1" applyAlignment="1" applyProtection="1">
      <alignment vertical="center" shrinkToFit="1"/>
      <protection locked="0"/>
    </xf>
    <xf numFmtId="0" fontId="15" fillId="0" borderId="43" xfId="0" applyNumberFormat="1" applyFont="1" applyFill="1" applyBorder="1" applyAlignment="1" applyProtection="1">
      <alignment vertical="center" shrinkToFit="1"/>
      <protection locked="0"/>
    </xf>
    <xf numFmtId="0" fontId="15" fillId="0" borderId="45" xfId="0" applyNumberFormat="1" applyFont="1" applyFill="1" applyBorder="1" applyAlignment="1" applyProtection="1">
      <alignment vertical="center" shrinkToFit="1"/>
      <protection locked="0"/>
    </xf>
    <xf numFmtId="170" fontId="15" fillId="0" borderId="43" xfId="0" applyNumberFormat="1" applyFont="1" applyFill="1" applyBorder="1" applyAlignment="1" applyProtection="1">
      <alignment vertical="center" shrinkToFit="1"/>
      <protection locked="0"/>
    </xf>
    <xf numFmtId="170" fontId="15" fillId="0" borderId="45" xfId="0" applyNumberFormat="1" applyFont="1" applyFill="1" applyBorder="1" applyAlignment="1" applyProtection="1">
      <alignment vertical="center" shrinkToFit="1"/>
      <protection locked="0"/>
    </xf>
    <xf numFmtId="0" fontId="11" fillId="11" borderId="23" xfId="0" applyFont="1" applyFill="1" applyBorder="1" applyAlignment="1" applyProtection="1">
      <alignment horizontal="center" vertical="center" wrapText="1"/>
    </xf>
    <xf numFmtId="0" fontId="11" fillId="12" borderId="0" xfId="0" applyFont="1" applyFill="1" applyBorder="1" applyAlignment="1" applyProtection="1">
      <alignment horizontal="center" vertical="center"/>
    </xf>
    <xf numFmtId="0" fontId="11" fillId="12" borderId="74" xfId="0" applyFont="1" applyFill="1" applyBorder="1" applyAlignment="1" applyProtection="1">
      <alignment horizontal="center" vertical="center"/>
    </xf>
    <xf numFmtId="0" fontId="11" fillId="12" borderId="75" xfId="0" applyFont="1" applyFill="1" applyBorder="1" applyAlignment="1" applyProtection="1">
      <alignment horizontal="center" vertical="center"/>
    </xf>
    <xf numFmtId="0" fontId="11" fillId="12" borderId="23" xfId="0" applyFont="1" applyFill="1" applyBorder="1" applyAlignment="1" applyProtection="1">
      <alignment horizontal="center" vertical="center"/>
    </xf>
    <xf numFmtId="0" fontId="11" fillId="12" borderId="24" xfId="0" applyFont="1" applyFill="1" applyBorder="1" applyAlignment="1" applyProtection="1">
      <alignment horizontal="center" vertical="center"/>
    </xf>
    <xf numFmtId="0" fontId="15" fillId="7" borderId="23" xfId="0" applyFont="1" applyFill="1" applyBorder="1" applyAlignment="1" applyProtection="1">
      <alignment horizontal="center" vertical="center"/>
    </xf>
    <xf numFmtId="0" fontId="15" fillId="7" borderId="0" xfId="0" applyFont="1" applyFill="1" applyBorder="1" applyAlignment="1" applyProtection="1">
      <alignment horizontal="center" vertical="center"/>
    </xf>
    <xf numFmtId="0" fontId="15" fillId="7" borderId="24" xfId="0" applyFont="1" applyFill="1" applyBorder="1" applyAlignment="1" applyProtection="1">
      <alignment horizontal="center" vertical="center"/>
    </xf>
    <xf numFmtId="0" fontId="14" fillId="7" borderId="35" xfId="0" applyFont="1" applyFill="1" applyBorder="1" applyAlignment="1">
      <alignment vertical="center"/>
    </xf>
    <xf numFmtId="0" fontId="14" fillId="7" borderId="99" xfId="0" applyFont="1" applyFill="1" applyBorder="1" applyAlignment="1">
      <alignment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97" xfId="0" applyFont="1" applyFill="1" applyBorder="1" applyAlignment="1" applyProtection="1">
      <alignment horizontal="center" vertical="center"/>
    </xf>
    <xf numFmtId="0" fontId="11" fillId="5" borderId="32" xfId="0" applyFont="1" applyFill="1" applyBorder="1" applyAlignment="1" applyProtection="1">
      <alignment horizontal="left" vertical="center"/>
    </xf>
    <xf numFmtId="0" fontId="11" fillId="5" borderId="100" xfId="0" applyFont="1" applyFill="1" applyBorder="1" applyAlignment="1" applyProtection="1">
      <alignment horizontal="left" vertical="center"/>
    </xf>
    <xf numFmtId="164" fontId="11" fillId="5" borderId="2" xfId="0" applyNumberFormat="1" applyFont="1" applyFill="1" applyBorder="1" applyAlignment="1" applyProtection="1">
      <alignment vertical="center"/>
    </xf>
    <xf numFmtId="0" fontId="28" fillId="5" borderId="67" xfId="0" applyFont="1" applyFill="1" applyBorder="1" applyAlignment="1" applyProtection="1">
      <alignment vertical="center" wrapText="1"/>
    </xf>
    <xf numFmtId="0" fontId="28" fillId="5" borderId="83" xfId="0" applyFont="1" applyFill="1" applyBorder="1" applyAlignment="1" applyProtection="1">
      <alignment vertical="center" wrapText="1"/>
    </xf>
    <xf numFmtId="0" fontId="11" fillId="5" borderId="33" xfId="0" applyFont="1" applyFill="1" applyBorder="1" applyAlignment="1" applyProtection="1">
      <alignment horizontal="left" vertical="center"/>
    </xf>
    <xf numFmtId="0" fontId="11" fillId="5" borderId="101" xfId="0" applyFont="1" applyFill="1" applyBorder="1" applyAlignment="1" applyProtection="1">
      <alignment horizontal="left" vertical="center"/>
    </xf>
    <xf numFmtId="164" fontId="11" fillId="14" borderId="2" xfId="0" applyNumberFormat="1" applyFont="1" applyFill="1" applyBorder="1" applyAlignment="1" applyProtection="1">
      <alignment vertical="center" shrinkToFit="1"/>
    </xf>
    <xf numFmtId="164" fontId="14" fillId="7" borderId="2" xfId="0" applyNumberFormat="1" applyFont="1" applyFill="1" applyBorder="1" applyAlignment="1" applyProtection="1">
      <alignment vertical="center" shrinkToFit="1"/>
    </xf>
    <xf numFmtId="164" fontId="14" fillId="7" borderId="2" xfId="0" applyNumberFormat="1" applyFont="1" applyFill="1" applyBorder="1" applyAlignment="1" applyProtection="1">
      <alignment vertical="center"/>
    </xf>
    <xf numFmtId="164" fontId="11" fillId="5" borderId="5" xfId="0" applyNumberFormat="1" applyFont="1" applyFill="1" applyBorder="1" applyAlignment="1" applyProtection="1">
      <alignment vertical="center" shrinkToFit="1"/>
    </xf>
    <xf numFmtId="169" fontId="14" fillId="7" borderId="2" xfId="0" applyNumberFormat="1" applyFont="1" applyFill="1" applyBorder="1" applyAlignment="1" applyProtection="1">
      <alignment horizontal="center" vertical="center"/>
    </xf>
    <xf numFmtId="169" fontId="14" fillId="7" borderId="52" xfId="0" applyNumberFormat="1" applyFont="1" applyFill="1" applyBorder="1" applyAlignment="1" applyProtection="1">
      <alignment horizontal="center" vertical="center"/>
    </xf>
    <xf numFmtId="169" fontId="14" fillId="7" borderId="53" xfId="0" applyNumberFormat="1" applyFont="1" applyFill="1" applyBorder="1" applyAlignment="1" applyProtection="1">
      <alignment horizontal="center" vertical="center"/>
    </xf>
    <xf numFmtId="169" fontId="14" fillId="7" borderId="82" xfId="0" applyNumberFormat="1" applyFont="1" applyFill="1" applyBorder="1" applyAlignment="1" applyProtection="1">
      <alignment horizontal="center" vertical="center"/>
    </xf>
    <xf numFmtId="169" fontId="14" fillId="7" borderId="67" xfId="0" applyNumberFormat="1" applyFont="1" applyFill="1" applyBorder="1" applyAlignment="1" applyProtection="1">
      <alignment horizontal="center" vertical="center"/>
    </xf>
    <xf numFmtId="169" fontId="14" fillId="7" borderId="68" xfId="0" applyNumberFormat="1" applyFont="1" applyFill="1" applyBorder="1" applyAlignment="1" applyProtection="1">
      <alignment horizontal="center" vertical="center"/>
    </xf>
    <xf numFmtId="169" fontId="11" fillId="7" borderId="52" xfId="0" applyNumberFormat="1" applyFont="1" applyFill="1" applyBorder="1" applyAlignment="1" applyProtection="1">
      <alignment horizontal="center" vertical="center" shrinkToFit="1"/>
    </xf>
    <xf numFmtId="169" fontId="11" fillId="7" borderId="53" xfId="0" applyNumberFormat="1" applyFont="1" applyFill="1" applyBorder="1" applyAlignment="1" applyProtection="1">
      <alignment horizontal="center" vertical="center" shrinkToFit="1"/>
    </xf>
    <xf numFmtId="0" fontId="20" fillId="7" borderId="30" xfId="0" applyFont="1" applyFill="1" applyBorder="1" applyAlignment="1" applyProtection="1">
      <alignment horizontal="left" vertical="center"/>
    </xf>
    <xf numFmtId="0" fontId="20" fillId="7" borderId="88" xfId="0" applyFont="1" applyFill="1" applyBorder="1" applyAlignment="1" applyProtection="1">
      <alignment horizontal="left" vertical="center"/>
    </xf>
    <xf numFmtId="169" fontId="11" fillId="7" borderId="2" xfId="0" applyNumberFormat="1" applyFont="1" applyFill="1" applyBorder="1" applyAlignment="1" applyProtection="1">
      <alignment horizontal="center" vertical="center"/>
    </xf>
    <xf numFmtId="169" fontId="11" fillId="7" borderId="52" xfId="0" applyNumberFormat="1" applyFont="1" applyFill="1" applyBorder="1" applyAlignment="1" applyProtection="1">
      <alignment horizontal="center" vertical="center"/>
    </xf>
    <xf numFmtId="169" fontId="11" fillId="7" borderId="53" xfId="0" applyNumberFormat="1" applyFont="1" applyFill="1" applyBorder="1" applyAlignment="1" applyProtection="1">
      <alignment horizontal="center" vertical="center"/>
    </xf>
    <xf numFmtId="0" fontId="20" fillId="7" borderId="29" xfId="0" applyFont="1" applyFill="1" applyBorder="1" applyAlignment="1" applyProtection="1">
      <alignment horizontal="left" vertical="center"/>
    </xf>
    <xf numFmtId="0" fontId="20" fillId="7" borderId="98" xfId="0" applyFont="1" applyFill="1" applyBorder="1" applyAlignment="1" applyProtection="1">
      <alignment horizontal="left" vertical="center"/>
    </xf>
    <xf numFmtId="169" fontId="11" fillId="7" borderId="15" xfId="0" applyNumberFormat="1" applyFont="1" applyFill="1" applyBorder="1" applyAlignment="1" applyProtection="1">
      <alignment horizontal="center" vertical="center"/>
    </xf>
    <xf numFmtId="0" fontId="16" fillId="0" borderId="82" xfId="0" applyFont="1" applyFill="1" applyBorder="1" applyAlignment="1" applyProtection="1">
      <alignment vertical="center" shrinkToFit="1"/>
      <protection locked="0"/>
    </xf>
    <xf numFmtId="167" fontId="16" fillId="0" borderId="83" xfId="0" applyNumberFormat="1" applyFont="1" applyFill="1" applyBorder="1" applyAlignment="1" applyProtection="1">
      <alignment vertical="center"/>
      <protection locked="0"/>
    </xf>
    <xf numFmtId="167" fontId="16" fillId="0" borderId="84" xfId="0" applyNumberFormat="1" applyFont="1" applyFill="1" applyBorder="1" applyAlignment="1" applyProtection="1">
      <alignment vertical="center"/>
      <protection locked="0"/>
    </xf>
    <xf numFmtId="167" fontId="16" fillId="0" borderId="85" xfId="0" applyNumberFormat="1" applyFont="1" applyFill="1" applyBorder="1" applyAlignment="1" applyProtection="1">
      <alignment vertical="center"/>
      <protection locked="0"/>
    </xf>
    <xf numFmtId="167" fontId="16" fillId="0" borderId="86" xfId="0" applyNumberFormat="1" applyFont="1" applyFill="1" applyBorder="1" applyAlignment="1" applyProtection="1">
      <alignment vertical="center"/>
      <protection locked="0"/>
    </xf>
    <xf numFmtId="0" fontId="16" fillId="0" borderId="85" xfId="0" applyFont="1" applyFill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vertical="center" wrapText="1"/>
      <protection locked="0"/>
    </xf>
    <xf numFmtId="0" fontId="16" fillId="0" borderId="15" xfId="0" applyFont="1" applyFill="1" applyBorder="1" applyAlignment="1" applyProtection="1">
      <alignment vertical="center" wrapText="1"/>
      <protection locked="0"/>
    </xf>
    <xf numFmtId="168" fontId="26" fillId="7" borderId="78" xfId="0" applyNumberFormat="1" applyFont="1" applyFill="1" applyBorder="1" applyAlignment="1">
      <alignment vertical="center"/>
    </xf>
    <xf numFmtId="168" fontId="26" fillId="7" borderId="79" xfId="0" applyNumberFormat="1" applyFont="1" applyFill="1" applyBorder="1" applyAlignment="1">
      <alignment vertical="center"/>
    </xf>
    <xf numFmtId="168" fontId="25" fillId="7" borderId="87" xfId="0" applyNumberFormat="1" applyFont="1" applyFill="1" applyBorder="1" applyAlignment="1">
      <alignment vertical="center"/>
    </xf>
    <xf numFmtId="168" fontId="25" fillId="7" borderId="86" xfId="0" applyNumberFormat="1" applyFont="1" applyFill="1" applyBorder="1" applyAlignment="1">
      <alignment vertical="center"/>
    </xf>
    <xf numFmtId="0" fontId="16" fillId="0" borderId="85" xfId="0" applyFont="1" applyFill="1" applyBorder="1" applyAlignment="1" applyProtection="1">
      <alignment vertical="center" shrinkToFit="1"/>
      <protection locked="0"/>
    </xf>
    <xf numFmtId="0" fontId="16" fillId="0" borderId="8" xfId="0" applyFont="1" applyFill="1" applyBorder="1" applyAlignment="1" applyProtection="1">
      <alignment vertical="center" shrinkToFit="1"/>
      <protection locked="0"/>
    </xf>
    <xf numFmtId="0" fontId="16" fillId="0" borderId="15" xfId="0" applyFont="1" applyFill="1" applyBorder="1" applyAlignment="1" applyProtection="1">
      <alignment vertical="center" shrinkToFit="1"/>
      <protection locked="0"/>
    </xf>
    <xf numFmtId="168" fontId="16" fillId="0" borderId="87" xfId="0" applyNumberFormat="1" applyFont="1" applyFill="1" applyBorder="1" applyAlignment="1" applyProtection="1">
      <alignment vertical="center"/>
      <protection locked="0"/>
    </xf>
    <xf numFmtId="168" fontId="16" fillId="0" borderId="86" xfId="0" applyNumberFormat="1" applyFont="1" applyFill="1" applyBorder="1" applyAlignment="1" applyProtection="1">
      <alignment vertical="center"/>
      <protection locked="0"/>
    </xf>
    <xf numFmtId="168" fontId="16" fillId="7" borderId="52" xfId="0" applyNumberFormat="1" applyFont="1" applyFill="1" applyBorder="1" applyAlignment="1">
      <alignment vertical="center"/>
    </xf>
    <xf numFmtId="168" fontId="16" fillId="7" borderId="53" xfId="0" applyNumberFormat="1" applyFont="1" applyFill="1" applyBorder="1" applyAlignment="1">
      <alignment vertical="center"/>
    </xf>
    <xf numFmtId="164" fontId="11" fillId="7" borderId="67" xfId="0" applyNumberFormat="1" applyFont="1" applyFill="1" applyBorder="1" applyAlignment="1">
      <alignment horizontal="center" vertical="center"/>
    </xf>
    <xf numFmtId="164" fontId="11" fillId="7" borderId="68" xfId="0" applyNumberFormat="1" applyFont="1" applyFill="1" applyBorder="1" applyAlignment="1">
      <alignment horizontal="center" vertical="center"/>
    </xf>
    <xf numFmtId="0" fontId="11" fillId="7" borderId="76" xfId="0" applyFont="1" applyFill="1" applyBorder="1" applyAlignment="1" applyProtection="1">
      <alignment vertical="center"/>
    </xf>
    <xf numFmtId="0" fontId="11" fillId="7" borderId="77" xfId="0" applyFont="1" applyFill="1" applyBorder="1" applyAlignment="1" applyProtection="1">
      <alignment vertical="center"/>
    </xf>
    <xf numFmtId="165" fontId="14" fillId="7" borderId="78" xfId="0" applyNumberFormat="1" applyFont="1" applyFill="1" applyBorder="1" applyAlignment="1" applyProtection="1">
      <alignment horizontal="center" vertical="center"/>
    </xf>
    <xf numFmtId="165" fontId="14" fillId="7" borderId="79" xfId="0" applyNumberFormat="1" applyFont="1" applyFill="1" applyBorder="1" applyAlignment="1" applyProtection="1">
      <alignment horizontal="center" vertical="center"/>
    </xf>
    <xf numFmtId="0" fontId="14" fillId="0" borderId="80" xfId="0" applyFont="1" applyFill="1" applyBorder="1" applyAlignment="1" applyProtection="1">
      <alignment vertical="center"/>
      <protection locked="0"/>
    </xf>
    <xf numFmtId="0" fontId="14" fillId="0" borderId="81" xfId="0" applyFont="1" applyFill="1" applyBorder="1" applyAlignment="1" applyProtection="1">
      <alignment vertical="center"/>
      <protection locked="0"/>
    </xf>
    <xf numFmtId="0" fontId="14" fillId="0" borderId="30" xfId="0" applyFont="1" applyFill="1" applyBorder="1" applyAlignment="1" applyProtection="1">
      <alignment vertical="center"/>
      <protection locked="0"/>
    </xf>
    <xf numFmtId="0" fontId="14" fillId="0" borderId="88" xfId="0" applyFont="1" applyFill="1" applyBorder="1" applyAlignment="1" applyProtection="1">
      <alignment vertical="center"/>
      <protection locked="0"/>
    </xf>
    <xf numFmtId="168" fontId="16" fillId="0" borderId="89" xfId="0" applyNumberFormat="1" applyFont="1" applyFill="1" applyBorder="1" applyAlignment="1" applyProtection="1">
      <alignment vertical="center"/>
      <protection locked="0"/>
    </xf>
    <xf numFmtId="168" fontId="16" fillId="0" borderId="90" xfId="0" applyNumberFormat="1" applyFont="1" applyFill="1" applyBorder="1" applyAlignment="1" applyProtection="1">
      <alignment vertical="center"/>
      <protection locked="0"/>
    </xf>
    <xf numFmtId="0" fontId="11" fillId="7" borderId="91" xfId="0" applyFont="1" applyFill="1" applyBorder="1" applyAlignment="1" applyProtection="1">
      <alignment vertical="center"/>
    </xf>
    <xf numFmtId="0" fontId="11" fillId="7" borderId="92" xfId="0" applyFont="1" applyFill="1" applyBorder="1" applyAlignment="1" applyProtection="1">
      <alignment vertical="center"/>
    </xf>
    <xf numFmtId="164" fontId="11" fillId="7" borderId="93" xfId="0" applyNumberFormat="1" applyFont="1" applyFill="1" applyBorder="1" applyAlignment="1" applyProtection="1">
      <alignment vertical="center"/>
    </xf>
    <xf numFmtId="164" fontId="11" fillId="7" borderId="94" xfId="0" applyNumberFormat="1" applyFont="1" applyFill="1" applyBorder="1" applyAlignment="1" applyProtection="1">
      <alignment vertical="center"/>
    </xf>
    <xf numFmtId="165" fontId="14" fillId="11" borderId="95" xfId="0" applyNumberFormat="1" applyFont="1" applyFill="1" applyBorder="1" applyAlignment="1" applyProtection="1">
      <alignment vertical="center"/>
    </xf>
    <xf numFmtId="165" fontId="14" fillId="11" borderId="24" xfId="0" applyNumberFormat="1" applyFont="1" applyFill="1" applyBorder="1" applyAlignment="1" applyProtection="1">
      <alignment vertical="center"/>
    </xf>
    <xf numFmtId="0" fontId="11" fillId="10" borderId="49" xfId="0" applyFont="1" applyFill="1" applyBorder="1" applyAlignment="1" applyProtection="1">
      <alignment horizontal="center" vertical="center"/>
    </xf>
    <xf numFmtId="0" fontId="11" fillId="10" borderId="50" xfId="0" applyFont="1" applyFill="1" applyBorder="1" applyAlignment="1" applyProtection="1">
      <alignment horizontal="center" vertical="center"/>
    </xf>
    <xf numFmtId="0" fontId="11" fillId="10" borderId="51" xfId="0" applyFont="1" applyFill="1" applyBorder="1" applyAlignment="1" applyProtection="1">
      <alignment horizontal="center" vertical="center"/>
    </xf>
    <xf numFmtId="0" fontId="14" fillId="7" borderId="76" xfId="0" applyFont="1" applyFill="1" applyBorder="1" applyAlignment="1" applyProtection="1">
      <alignment vertical="center"/>
    </xf>
    <xf numFmtId="0" fontId="14" fillId="7" borderId="77" xfId="0" applyFont="1" applyFill="1" applyBorder="1" applyAlignment="1" applyProtection="1">
      <alignment vertical="center"/>
    </xf>
    <xf numFmtId="0" fontId="14" fillId="7" borderId="10" xfId="0" applyFont="1" applyFill="1" applyBorder="1" applyAlignment="1" applyProtection="1">
      <alignment horizontal="center" vertical="center" wrapText="1"/>
    </xf>
    <xf numFmtId="165" fontId="22" fillId="7" borderId="96" xfId="0" applyNumberFormat="1" applyFont="1" applyFill="1" applyBorder="1" applyAlignment="1" applyProtection="1">
      <alignment horizontal="center" vertical="center" wrapText="1"/>
    </xf>
    <xf numFmtId="165" fontId="14" fillId="7" borderId="97" xfId="0" applyNumberFormat="1" applyFont="1" applyFill="1" applyBorder="1" applyAlignment="1" applyProtection="1">
      <alignment horizontal="center" vertical="center"/>
    </xf>
    <xf numFmtId="165" fontId="14" fillId="7" borderId="36" xfId="0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vertical="center" shrinkToFit="1"/>
      <protection locked="0"/>
    </xf>
    <xf numFmtId="167" fontId="16" fillId="0" borderId="52" xfId="0" applyNumberFormat="1" applyFont="1" applyFill="1" applyBorder="1" applyAlignment="1" applyProtection="1">
      <alignment vertical="center"/>
      <protection locked="0"/>
    </xf>
    <xf numFmtId="167" fontId="16" fillId="0" borderId="53" xfId="0" applyNumberFormat="1" applyFont="1" applyFill="1" applyBorder="1" applyAlignment="1" applyProtection="1">
      <alignment vertical="center"/>
      <protection locked="0"/>
    </xf>
    <xf numFmtId="0" fontId="16" fillId="0" borderId="2" xfId="0" applyNumberFormat="1" applyFont="1" applyFill="1" applyBorder="1" applyAlignment="1" applyProtection="1">
      <alignment vertical="center" shrinkToFit="1"/>
      <protection locked="0"/>
    </xf>
    <xf numFmtId="0" fontId="15" fillId="0" borderId="69" xfId="0" applyNumberFormat="1" applyFont="1" applyFill="1" applyBorder="1" applyAlignment="1" applyProtection="1">
      <alignment vertical="center" shrinkToFit="1"/>
      <protection locked="0"/>
    </xf>
    <xf numFmtId="0" fontId="16" fillId="0" borderId="2" xfId="0" applyNumberFormat="1" applyFont="1" applyFill="1" applyBorder="1" applyAlignment="1" applyProtection="1">
      <alignment vertical="center" wrapText="1"/>
      <protection locked="0"/>
    </xf>
    <xf numFmtId="167" fontId="15" fillId="0" borderId="2" xfId="0" applyNumberFormat="1" applyFont="1" applyFill="1" applyBorder="1" applyAlignment="1" applyProtection="1">
      <alignment vertical="center"/>
      <protection locked="0"/>
    </xf>
    <xf numFmtId="167" fontId="16" fillId="0" borderId="52" xfId="0" applyNumberFormat="1" applyFont="1" applyFill="1" applyBorder="1" applyAlignment="1" applyProtection="1">
      <alignment vertical="center" shrinkToFit="1"/>
      <protection locked="0"/>
    </xf>
    <xf numFmtId="167" fontId="16" fillId="0" borderId="53" xfId="0" applyNumberFormat="1" applyFont="1" applyFill="1" applyBorder="1" applyAlignment="1" applyProtection="1">
      <alignment vertical="center" shrinkToFit="1"/>
      <protection locked="0"/>
    </xf>
    <xf numFmtId="0" fontId="22" fillId="7" borderId="49" xfId="0" applyFont="1" applyFill="1" applyBorder="1" applyAlignment="1" applyProtection="1">
      <alignment vertical="center" wrapText="1"/>
    </xf>
    <xf numFmtId="0" fontId="22" fillId="7" borderId="50" xfId="0" applyFont="1" applyFill="1" applyBorder="1" applyAlignment="1" applyProtection="1">
      <alignment vertical="center" wrapText="1"/>
    </xf>
    <xf numFmtId="0" fontId="22" fillId="7" borderId="51" xfId="0" applyFont="1" applyFill="1" applyBorder="1" applyAlignment="1" applyProtection="1">
      <alignment vertical="center" wrapText="1"/>
    </xf>
    <xf numFmtId="0" fontId="21" fillId="7" borderId="49" xfId="0" applyFont="1" applyFill="1" applyBorder="1" applyAlignment="1">
      <alignment vertical="center" wrapText="1"/>
    </xf>
    <xf numFmtId="0" fontId="21" fillId="7" borderId="50" xfId="0" applyFont="1" applyFill="1" applyBorder="1" applyAlignment="1">
      <alignment vertical="center" wrapText="1"/>
    </xf>
    <xf numFmtId="0" fontId="21" fillId="7" borderId="51" xfId="0" applyFont="1" applyFill="1" applyBorder="1" applyAlignment="1">
      <alignment vertical="center" wrapText="1"/>
    </xf>
    <xf numFmtId="0" fontId="21" fillId="7" borderId="102" xfId="0" applyFont="1" applyFill="1" applyBorder="1" applyAlignment="1">
      <alignment vertical="center" wrapText="1"/>
    </xf>
    <xf numFmtId="0" fontId="21" fillId="7" borderId="103" xfId="0" applyFont="1" applyFill="1" applyBorder="1" applyAlignment="1">
      <alignment vertical="center" wrapText="1"/>
    </xf>
    <xf numFmtId="0" fontId="21" fillId="7" borderId="104" xfId="0" applyFont="1" applyFill="1" applyBorder="1" applyAlignment="1">
      <alignment vertical="center" wrapText="1"/>
    </xf>
    <xf numFmtId="0" fontId="22" fillId="7" borderId="49" xfId="0" applyFont="1" applyFill="1" applyBorder="1" applyAlignment="1">
      <alignment vertical="center" wrapText="1"/>
    </xf>
    <xf numFmtId="0" fontId="22" fillId="7" borderId="50" xfId="0" applyFont="1" applyFill="1" applyBorder="1" applyAlignment="1">
      <alignment vertical="center" wrapText="1"/>
    </xf>
    <xf numFmtId="0" fontId="22" fillId="7" borderId="51" xfId="0" applyFont="1" applyFill="1" applyBorder="1" applyAlignment="1">
      <alignment vertical="center" wrapText="1"/>
    </xf>
    <xf numFmtId="0" fontId="11" fillId="7" borderId="111" xfId="0" applyFont="1" applyFill="1" applyBorder="1" applyAlignment="1" applyProtection="1">
      <alignment horizontal="center" vertical="center"/>
    </xf>
    <xf numFmtId="0" fontId="11" fillId="7" borderId="41" xfId="0" applyFont="1" applyFill="1" applyBorder="1" applyAlignment="1" applyProtection="1">
      <alignment horizontal="center" vertical="center"/>
    </xf>
    <xf numFmtId="0" fontId="11" fillId="7" borderId="41" xfId="0" applyNumberFormat="1" applyFont="1" applyFill="1" applyBorder="1" applyAlignment="1" applyProtection="1">
      <alignment horizontal="center" vertical="center"/>
    </xf>
    <xf numFmtId="0" fontId="11" fillId="7" borderId="112" xfId="0" applyNumberFormat="1" applyFont="1" applyFill="1" applyBorder="1" applyAlignment="1" applyProtection="1">
      <alignment horizontal="center" vertical="center"/>
    </xf>
    <xf numFmtId="0" fontId="14" fillId="7" borderId="115" xfId="0" applyFont="1" applyFill="1" applyBorder="1" applyAlignment="1">
      <alignment horizontal="center" vertical="center" wrapText="1"/>
    </xf>
    <xf numFmtId="0" fontId="14" fillId="7" borderId="116" xfId="0" applyFont="1" applyFill="1" applyBorder="1" applyAlignment="1">
      <alignment horizontal="center" vertical="center" wrapText="1"/>
    </xf>
    <xf numFmtId="0" fontId="14" fillId="7" borderId="117" xfId="0" applyFont="1" applyFill="1" applyBorder="1" applyAlignment="1">
      <alignment horizontal="center" vertical="center" wrapText="1"/>
    </xf>
    <xf numFmtId="165" fontId="17" fillId="7" borderId="67" xfId="0" applyNumberFormat="1" applyFont="1" applyFill="1" applyBorder="1" applyAlignment="1" applyProtection="1">
      <alignment horizontal="center" vertical="center" wrapText="1"/>
    </xf>
    <xf numFmtId="165" fontId="17" fillId="7" borderId="68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vertical="center" wrapText="1"/>
      <protection locked="0"/>
    </xf>
    <xf numFmtId="167" fontId="15" fillId="0" borderId="1" xfId="0" applyNumberFormat="1" applyFont="1" applyFill="1" applyBorder="1" applyAlignment="1" applyProtection="1">
      <alignment vertical="center"/>
      <protection locked="0"/>
    </xf>
    <xf numFmtId="167" fontId="16" fillId="0" borderId="70" xfId="0" applyNumberFormat="1" applyFont="1" applyFill="1" applyBorder="1" applyAlignment="1" applyProtection="1">
      <alignment vertical="center"/>
      <protection locked="0"/>
    </xf>
    <xf numFmtId="167" fontId="16" fillId="0" borderId="71" xfId="0" applyNumberFormat="1" applyFont="1" applyFill="1" applyBorder="1" applyAlignment="1" applyProtection="1">
      <alignment vertical="center"/>
      <protection locked="0"/>
    </xf>
    <xf numFmtId="0" fontId="11" fillId="10" borderId="46" xfId="0" applyNumberFormat="1" applyFont="1" applyFill="1" applyBorder="1" applyAlignment="1" applyProtection="1">
      <alignment horizontal="center" vertical="center" wrapText="1"/>
    </xf>
    <xf numFmtId="0" fontId="11" fillId="10" borderId="47" xfId="0" applyNumberFormat="1" applyFont="1" applyFill="1" applyBorder="1" applyAlignment="1" applyProtection="1">
      <alignment horizontal="center" vertical="center" wrapText="1"/>
    </xf>
    <xf numFmtId="0" fontId="11" fillId="10" borderId="48" xfId="0" applyNumberFormat="1" applyFont="1" applyFill="1" applyBorder="1" applyAlignment="1" applyProtection="1">
      <alignment horizontal="center" vertical="center" wrapText="1"/>
    </xf>
    <xf numFmtId="0" fontId="11" fillId="10" borderId="105" xfId="0" applyNumberFormat="1" applyFont="1" applyFill="1" applyBorder="1" applyAlignment="1" applyProtection="1">
      <alignment horizontal="center" vertical="center" wrapText="1"/>
    </xf>
    <xf numFmtId="0" fontId="11" fillId="10" borderId="106" xfId="0" applyNumberFormat="1" applyFont="1" applyFill="1" applyBorder="1" applyAlignment="1" applyProtection="1">
      <alignment horizontal="center" vertical="center" wrapText="1"/>
    </xf>
    <xf numFmtId="0" fontId="11" fillId="10" borderId="107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vertical="center" shrinkToFit="1"/>
      <protection locked="0"/>
    </xf>
    <xf numFmtId="0" fontId="13" fillId="10" borderId="46" xfId="0" applyFont="1" applyFill="1" applyBorder="1" applyAlignment="1" applyProtection="1">
      <alignment horizontal="center" vertical="center"/>
    </xf>
    <xf numFmtId="0" fontId="13" fillId="10" borderId="47" xfId="0" applyFont="1" applyFill="1" applyBorder="1" applyAlignment="1" applyProtection="1">
      <alignment horizontal="center" vertical="center"/>
    </xf>
    <xf numFmtId="0" fontId="13" fillId="10" borderId="48" xfId="0" applyFont="1" applyFill="1" applyBorder="1" applyAlignment="1" applyProtection="1">
      <alignment horizontal="center" vertical="center"/>
    </xf>
    <xf numFmtId="0" fontId="13" fillId="10" borderId="58" xfId="0" applyFont="1" applyFill="1" applyBorder="1" applyAlignment="1" applyProtection="1">
      <alignment horizontal="center" vertical="center"/>
    </xf>
    <xf numFmtId="0" fontId="13" fillId="10" borderId="59" xfId="0" applyFont="1" applyFill="1" applyBorder="1" applyAlignment="1" applyProtection="1">
      <alignment horizontal="center" vertical="center"/>
    </xf>
    <xf numFmtId="0" fontId="13" fillId="10" borderId="60" xfId="0" applyFont="1" applyFill="1" applyBorder="1" applyAlignment="1" applyProtection="1">
      <alignment horizontal="center" vertical="center"/>
    </xf>
    <xf numFmtId="0" fontId="17" fillId="0" borderId="61" xfId="0" applyFont="1" applyFill="1" applyBorder="1" applyAlignment="1" applyProtection="1">
      <alignment vertical="center" wrapText="1"/>
      <protection locked="0"/>
    </xf>
    <xf numFmtId="0" fontId="17" fillId="0" borderId="62" xfId="0" applyFont="1" applyFill="1" applyBorder="1" applyAlignment="1" applyProtection="1">
      <alignment vertical="center" wrapText="1"/>
      <protection locked="0"/>
    </xf>
    <xf numFmtId="0" fontId="17" fillId="0" borderId="63" xfId="0" applyFont="1" applyFill="1" applyBorder="1" applyAlignment="1" applyProtection="1">
      <alignment vertical="center" wrapText="1"/>
      <protection locked="0"/>
    </xf>
    <xf numFmtId="0" fontId="17" fillId="0" borderId="23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24" xfId="0" applyFont="1" applyFill="1" applyBorder="1" applyAlignment="1" applyProtection="1">
      <alignment vertical="center" wrapText="1"/>
      <protection locked="0"/>
    </xf>
    <xf numFmtId="0" fontId="17" fillId="0" borderId="25" xfId="0" applyFont="1" applyFill="1" applyBorder="1" applyAlignment="1" applyProtection="1">
      <alignment vertical="center" wrapText="1"/>
      <protection locked="0"/>
    </xf>
    <xf numFmtId="0" fontId="17" fillId="0" borderId="26" xfId="0" applyFont="1" applyFill="1" applyBorder="1" applyAlignment="1" applyProtection="1">
      <alignment vertical="center" wrapText="1"/>
      <protection locked="0"/>
    </xf>
    <xf numFmtId="0" fontId="17" fillId="0" borderId="27" xfId="0" applyFont="1" applyFill="1" applyBorder="1" applyAlignment="1" applyProtection="1">
      <alignment vertical="center" wrapText="1"/>
      <protection locked="0"/>
    </xf>
    <xf numFmtId="0" fontId="14" fillId="0" borderId="2" xfId="0" applyFont="1" applyFill="1" applyBorder="1" applyAlignment="1" applyProtection="1">
      <alignment vertical="center" shrinkToFit="1"/>
      <protection locked="0"/>
    </xf>
    <xf numFmtId="0" fontId="22" fillId="11" borderId="23" xfId="0" applyFont="1" applyFill="1" applyBorder="1" applyAlignment="1" applyProtection="1">
      <alignment vertical="center" wrapText="1"/>
    </xf>
    <xf numFmtId="0" fontId="22" fillId="12" borderId="0" xfId="0" applyFont="1" applyFill="1" applyBorder="1" applyAlignment="1">
      <alignment vertical="center" wrapText="1"/>
    </xf>
    <xf numFmtId="0" fontId="22" fillId="12" borderId="24" xfId="0" applyFont="1" applyFill="1" applyBorder="1" applyAlignment="1">
      <alignment vertical="center" wrapText="1"/>
    </xf>
    <xf numFmtId="0" fontId="22" fillId="12" borderId="23" xfId="0" applyFont="1" applyFill="1" applyBorder="1" applyAlignment="1">
      <alignment vertical="center" wrapText="1"/>
    </xf>
    <xf numFmtId="0" fontId="22" fillId="12" borderId="64" xfId="0" applyFont="1" applyFill="1" applyBorder="1" applyAlignment="1">
      <alignment vertical="center" wrapText="1"/>
    </xf>
    <xf numFmtId="0" fontId="22" fillId="12" borderId="65" xfId="0" applyFont="1" applyFill="1" applyBorder="1" applyAlignment="1">
      <alignment vertical="center" wrapText="1"/>
    </xf>
    <xf numFmtId="0" fontId="22" fillId="12" borderId="66" xfId="0" applyFont="1" applyFill="1" applyBorder="1" applyAlignment="1">
      <alignment vertical="center" wrapText="1"/>
    </xf>
    <xf numFmtId="164" fontId="14" fillId="0" borderId="2" xfId="0" applyNumberFormat="1" applyFont="1" applyFill="1" applyBorder="1" applyAlignment="1" applyProtection="1">
      <alignment vertical="center" shrinkToFit="1"/>
      <protection locked="0"/>
    </xf>
    <xf numFmtId="0" fontId="35" fillId="0" borderId="22" xfId="0" applyFont="1" applyFill="1" applyBorder="1" applyAlignment="1" applyProtection="1">
      <alignment vertical="center" wrapText="1"/>
      <protection locked="0"/>
    </xf>
    <xf numFmtId="0" fontId="37" fillId="0" borderId="22" xfId="0" applyFont="1" applyFill="1" applyBorder="1" applyAlignment="1" applyProtection="1">
      <alignment vertical="center" wrapText="1"/>
      <protection locked="0"/>
    </xf>
    <xf numFmtId="0" fontId="37" fillId="0" borderId="110" xfId="0" applyFont="1" applyFill="1" applyBorder="1" applyAlignment="1" applyProtection="1">
      <alignment vertical="center" wrapText="1"/>
      <protection locked="0"/>
    </xf>
    <xf numFmtId="0" fontId="14" fillId="0" borderId="43" xfId="0" applyFont="1" applyFill="1" applyBorder="1" applyAlignment="1" applyProtection="1">
      <alignment horizontal="center" vertical="center" shrinkToFit="1"/>
      <protection locked="0"/>
    </xf>
    <xf numFmtId="0" fontId="14" fillId="0" borderId="44" xfId="0" applyFont="1" applyFill="1" applyBorder="1" applyAlignment="1" applyProtection="1">
      <alignment horizontal="center" vertical="center" shrinkToFit="1"/>
      <protection locked="0"/>
    </xf>
    <xf numFmtId="0" fontId="14" fillId="0" borderId="45" xfId="0" applyFont="1" applyBorder="1" applyAlignment="1" applyProtection="1">
      <alignment horizontal="center" vertical="center" shrinkToFit="1"/>
      <protection locked="0"/>
    </xf>
    <xf numFmtId="0" fontId="16" fillId="7" borderId="23" xfId="0" applyFont="1" applyFill="1" applyBorder="1" applyAlignment="1" applyProtection="1">
      <alignment horizontal="left" vertical="center" wrapText="1"/>
    </xf>
    <xf numFmtId="0" fontId="16" fillId="8" borderId="0" xfId="0" applyFont="1" applyFill="1" applyAlignment="1">
      <alignment horizontal="left" vertical="center" wrapText="1"/>
    </xf>
    <xf numFmtId="0" fontId="16" fillId="8" borderId="24" xfId="0" applyFont="1" applyFill="1" applyBorder="1" applyAlignment="1">
      <alignment horizontal="left" vertical="center" wrapText="1"/>
    </xf>
    <xf numFmtId="0" fontId="16" fillId="8" borderId="23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 applyProtection="1">
      <alignment horizontal="center" vertical="center" shrinkToFit="1"/>
      <protection locked="0"/>
    </xf>
    <xf numFmtId="0" fontId="14" fillId="0" borderId="2" xfId="0" applyFont="1" applyFill="1" applyBorder="1" applyAlignment="1" applyProtection="1">
      <alignment horizontal="center" vertical="center" shrinkToFit="1"/>
      <protection locked="0"/>
    </xf>
    <xf numFmtId="0" fontId="17" fillId="7" borderId="38" xfId="0" applyFont="1" applyFill="1" applyBorder="1" applyAlignment="1" applyProtection="1">
      <alignment horizontal="left" vertical="center"/>
    </xf>
    <xf numFmtId="0" fontId="17" fillId="7" borderId="0" xfId="0" applyFont="1" applyFill="1" applyBorder="1" applyAlignment="1" applyProtection="1">
      <alignment horizontal="left" vertical="center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14" fillId="0" borderId="40" xfId="0" applyFont="1" applyFill="1" applyBorder="1" applyAlignment="1" applyProtection="1">
      <alignment horizontal="center" vertical="center" shrinkToFit="1"/>
      <protection locked="0"/>
    </xf>
    <xf numFmtId="0" fontId="14" fillId="0" borderId="50" xfId="0" applyFont="1" applyFill="1" applyBorder="1" applyAlignment="1" applyProtection="1">
      <alignment horizontal="center" vertical="center" shrinkToFit="1"/>
      <protection locked="0"/>
    </xf>
    <xf numFmtId="0" fontId="14" fillId="0" borderId="114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Fill="1" applyBorder="1" applyAlignment="1" applyProtection="1">
      <alignment horizontal="center" vertical="center" shrinkToFit="1"/>
      <protection locked="0"/>
    </xf>
    <xf numFmtId="0" fontId="18" fillId="0" borderId="43" xfId="0" applyFont="1" applyFill="1" applyBorder="1" applyAlignment="1" applyProtection="1">
      <alignment horizontal="left" vertical="center"/>
    </xf>
    <xf numFmtId="0" fontId="18" fillId="0" borderId="44" xfId="0" applyFont="1" applyFill="1" applyBorder="1" applyAlignment="1" applyProtection="1">
      <alignment horizontal="left" vertical="center"/>
    </xf>
    <xf numFmtId="0" fontId="18" fillId="0" borderId="45" xfId="0" applyFont="1" applyFill="1" applyBorder="1" applyAlignment="1" applyProtection="1">
      <alignment horizontal="left" vertical="center"/>
    </xf>
    <xf numFmtId="0" fontId="16" fillId="7" borderId="25" xfId="0" applyFont="1" applyFill="1" applyBorder="1" applyAlignment="1" applyProtection="1">
      <alignment vertical="center" wrapText="1"/>
    </xf>
    <xf numFmtId="0" fontId="16" fillId="7" borderId="118" xfId="0" applyFont="1" applyFill="1" applyBorder="1" applyAlignment="1" applyProtection="1">
      <alignment vertical="center" wrapText="1"/>
    </xf>
    <xf numFmtId="0" fontId="11" fillId="0" borderId="43" xfId="0" applyFont="1" applyFill="1" applyBorder="1" applyAlignment="1" applyProtection="1">
      <alignment vertical="center"/>
    </xf>
    <xf numFmtId="0" fontId="11" fillId="0" borderId="45" xfId="0" applyFont="1" applyFill="1" applyBorder="1" applyAlignment="1" applyProtection="1">
      <alignment vertical="center"/>
    </xf>
    <xf numFmtId="0" fontId="11" fillId="0" borderId="44" xfId="0" applyFont="1" applyFill="1" applyBorder="1" applyAlignment="1" applyProtection="1">
      <alignment vertical="center"/>
    </xf>
    <xf numFmtId="0" fontId="14" fillId="0" borderId="43" xfId="0" applyFont="1" applyFill="1" applyBorder="1" applyAlignment="1" applyProtection="1">
      <alignment horizontal="left" vertical="center"/>
    </xf>
    <xf numFmtId="0" fontId="14" fillId="0" borderId="44" xfId="0" applyFont="1" applyFill="1" applyBorder="1" applyAlignment="1" applyProtection="1">
      <alignment horizontal="left" vertical="center"/>
    </xf>
    <xf numFmtId="0" fontId="14" fillId="0" borderId="45" xfId="0" applyFont="1" applyFill="1" applyBorder="1" applyAlignment="1" applyProtection="1">
      <alignment horizontal="left" vertical="center"/>
    </xf>
    <xf numFmtId="0" fontId="11" fillId="7" borderId="23" xfId="0" applyFont="1" applyFill="1" applyBorder="1" applyAlignment="1" applyProtection="1">
      <alignment vertical="center"/>
    </xf>
    <xf numFmtId="0" fontId="11" fillId="7" borderId="0" xfId="0" applyFont="1" applyFill="1" applyBorder="1" applyAlignment="1" applyProtection="1">
      <alignment vertical="center"/>
    </xf>
    <xf numFmtId="49" fontId="1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43" xfId="0" applyFont="1" applyFill="1" applyBorder="1" applyAlignment="1" applyProtection="1">
      <alignment vertical="center" shrinkToFit="1"/>
      <protection locked="0"/>
    </xf>
    <xf numFmtId="0" fontId="14" fillId="0" borderId="45" xfId="0" applyFont="1" applyBorder="1" applyAlignment="1" applyProtection="1">
      <alignment vertical="center" shrinkToFit="1"/>
      <protection locked="0"/>
    </xf>
    <xf numFmtId="0" fontId="10" fillId="10" borderId="46" xfId="0" applyFont="1" applyFill="1" applyBorder="1" applyAlignment="1" applyProtection="1">
      <alignment horizontal="center" vertical="center" wrapText="1"/>
    </xf>
    <xf numFmtId="0" fontId="10" fillId="10" borderId="47" xfId="0" applyFont="1" applyFill="1" applyBorder="1" applyAlignment="1" applyProtection="1">
      <alignment horizontal="center" vertical="center" wrapText="1"/>
    </xf>
    <xf numFmtId="0" fontId="10" fillId="10" borderId="48" xfId="0" applyFont="1" applyFill="1" applyBorder="1" applyAlignment="1" applyProtection="1">
      <alignment horizontal="center" vertical="center" wrapText="1"/>
    </xf>
    <xf numFmtId="0" fontId="11" fillId="10" borderId="49" xfId="0" applyFont="1" applyFill="1" applyBorder="1" applyAlignment="1" applyProtection="1">
      <alignment horizontal="center" vertical="center" wrapText="1"/>
    </xf>
    <xf numFmtId="0" fontId="11" fillId="10" borderId="50" xfId="0" applyFont="1" applyFill="1" applyBorder="1" applyAlignment="1" applyProtection="1">
      <alignment horizontal="center" vertical="center" wrapText="1"/>
    </xf>
    <xf numFmtId="0" fontId="11" fillId="10" borderId="51" xfId="0" applyFont="1" applyFill="1" applyBorder="1" applyAlignment="1" applyProtection="1">
      <alignment horizontal="center" vertical="center" wrapText="1"/>
    </xf>
    <xf numFmtId="0" fontId="10" fillId="10" borderId="102" xfId="0" applyFont="1" applyFill="1" applyBorder="1" applyAlignment="1" applyProtection="1">
      <alignment horizontal="center" vertical="center" wrapText="1"/>
    </xf>
    <xf numFmtId="0" fontId="10" fillId="10" borderId="103" xfId="0" applyFont="1" applyFill="1" applyBorder="1" applyAlignment="1" applyProtection="1">
      <alignment horizontal="center" vertical="center" wrapText="1"/>
    </xf>
    <xf numFmtId="0" fontId="10" fillId="10" borderId="104" xfId="0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shrinkToFit="1"/>
    </xf>
    <xf numFmtId="49" fontId="14" fillId="0" borderId="1" xfId="0" applyNumberFormat="1" applyFont="1" applyFill="1" applyBorder="1" applyAlignment="1" applyProtection="1">
      <alignment horizontal="center" vertical="center" shrinkToFit="1"/>
    </xf>
    <xf numFmtId="0" fontId="14" fillId="0" borderId="43" xfId="0" applyFont="1" applyBorder="1" applyAlignment="1" applyProtection="1">
      <alignment vertical="center" shrinkToFit="1"/>
      <protection locked="0"/>
    </xf>
    <xf numFmtId="0" fontId="14" fillId="7" borderId="23" xfId="0" applyFont="1" applyFill="1" applyBorder="1" applyAlignment="1" applyProtection="1">
      <alignment vertical="center"/>
    </xf>
    <xf numFmtId="0" fontId="14" fillId="7" borderId="0" xfId="0" applyFont="1" applyFill="1" applyBorder="1" applyAlignment="1" applyProtection="1">
      <alignment vertical="center"/>
    </xf>
    <xf numFmtId="0" fontId="14" fillId="7" borderId="13" xfId="0" applyFont="1" applyFill="1" applyBorder="1" applyAlignment="1" applyProtection="1">
      <alignment vertical="center"/>
    </xf>
    <xf numFmtId="49" fontId="14" fillId="0" borderId="2" xfId="0" applyNumberFormat="1" applyFont="1" applyFill="1" applyBorder="1" applyAlignment="1" applyProtection="1">
      <alignment vertical="center" shrinkToFit="1"/>
      <protection locked="0"/>
    </xf>
    <xf numFmtId="0" fontId="16" fillId="7" borderId="23" xfId="0" applyFont="1" applyFill="1" applyBorder="1" applyAlignment="1" applyProtection="1">
      <alignment vertical="center" shrinkToFit="1"/>
    </xf>
    <xf numFmtId="0" fontId="16" fillId="7" borderId="54" xfId="0" applyFont="1" applyFill="1" applyBorder="1" applyAlignment="1" applyProtection="1">
      <alignment vertical="center" shrinkToFit="1"/>
    </xf>
    <xf numFmtId="0" fontId="16" fillId="7" borderId="0" xfId="0" applyFont="1" applyFill="1" applyBorder="1" applyAlignment="1" applyProtection="1">
      <alignment horizontal="right" vertical="center" wrapText="1"/>
    </xf>
    <xf numFmtId="164" fontId="13" fillId="5" borderId="2" xfId="0" applyNumberFormat="1" applyFont="1" applyFill="1" applyBorder="1" applyAlignment="1" applyProtection="1">
      <alignment vertical="center"/>
    </xf>
    <xf numFmtId="9" fontId="28" fillId="7" borderId="56" xfId="0" applyNumberFormat="1" applyFont="1" applyFill="1" applyBorder="1" applyAlignment="1" applyProtection="1">
      <alignment vertical="center" wrapText="1"/>
    </xf>
    <xf numFmtId="9" fontId="28" fillId="7" borderId="57" xfId="0" applyNumberFormat="1" applyFont="1" applyFill="1" applyBorder="1" applyAlignment="1" applyProtection="1">
      <alignment vertical="center" wrapText="1"/>
    </xf>
    <xf numFmtId="165" fontId="14" fillId="0" borderId="2" xfId="0" applyNumberFormat="1" applyFont="1" applyFill="1" applyBorder="1" applyAlignment="1" applyProtection="1">
      <alignment vertical="center" shrinkToFit="1"/>
      <protection locked="0"/>
    </xf>
    <xf numFmtId="0" fontId="17" fillId="0" borderId="2" xfId="0" applyNumberFormat="1" applyFont="1" applyFill="1" applyBorder="1" applyAlignment="1" applyProtection="1">
      <alignment vertical="center" wrapText="1" shrinkToFi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0" fillId="0" borderId="39" xfId="0" applyFont="1" applyFill="1" applyBorder="1" applyAlignment="1" applyProtection="1">
      <alignment vertical="center" wrapText="1"/>
      <protection locked="0"/>
    </xf>
    <xf numFmtId="0" fontId="0" fillId="0" borderId="40" xfId="0" applyFont="1" applyFill="1" applyBorder="1" applyAlignment="1" applyProtection="1">
      <alignment vertical="center" wrapText="1"/>
      <protection locked="0"/>
    </xf>
    <xf numFmtId="0" fontId="0" fillId="0" borderId="42" xfId="0" applyFont="1" applyFill="1" applyBorder="1" applyAlignment="1" applyProtection="1">
      <alignment vertical="center" wrapText="1"/>
      <protection locked="0"/>
    </xf>
    <xf numFmtId="0" fontId="1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6" fillId="7" borderId="37" xfId="0" applyNumberFormat="1" applyFont="1" applyFill="1" applyBorder="1" applyAlignment="1" applyProtection="1">
      <alignment vertical="center"/>
    </xf>
    <xf numFmtId="0" fontId="16" fillId="7" borderId="11" xfId="0" applyNumberFormat="1" applyFont="1" applyFill="1" applyBorder="1" applyAlignment="1" applyProtection="1">
      <alignment vertical="center"/>
    </xf>
    <xf numFmtId="0" fontId="14" fillId="7" borderId="23" xfId="0" applyFont="1" applyFill="1" applyBorder="1" applyAlignment="1" applyProtection="1">
      <alignment horizontal="left" vertical="center"/>
    </xf>
    <xf numFmtId="0" fontId="14" fillId="7" borderId="13" xfId="0" applyFont="1" applyFill="1" applyBorder="1" applyAlignment="1" applyProtection="1">
      <alignment horizontal="left" vertical="center"/>
    </xf>
    <xf numFmtId="0" fontId="15" fillId="0" borderId="43" xfId="0" applyFont="1" applyFill="1" applyBorder="1" applyAlignment="1" applyProtection="1">
      <alignment horizontal="center" vertical="center" wrapText="1" shrinkToFit="1"/>
      <protection locked="0"/>
    </xf>
    <xf numFmtId="0" fontId="15" fillId="0" borderId="44" xfId="0" applyFont="1" applyFill="1" applyBorder="1" applyAlignment="1" applyProtection="1">
      <alignment horizontal="center" vertical="center" wrapText="1" shrinkToFit="1"/>
      <protection locked="0"/>
    </xf>
    <xf numFmtId="0" fontId="15" fillId="0" borderId="45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Border="1" applyAlignment="1"/>
    <xf numFmtId="0" fontId="0" fillId="0" borderId="0" xfId="0" applyFont="1" applyBorder="1" applyAlignment="1"/>
  </cellXfs>
  <cellStyles count="10">
    <cellStyle name="Hypertextový odkaz 2" xfId="4"/>
    <cellStyle name="Normální" xfId="0" builtinId="0"/>
    <cellStyle name="Normální 2" xfId="3"/>
    <cellStyle name="Normální 2 2" xfId="7"/>
    <cellStyle name="Normální 3" xfId="6"/>
    <cellStyle name="Normální 3 2" xfId="9"/>
    <cellStyle name="Normální 3 3" xfId="8"/>
    <cellStyle name="Normální 4" xfId="2"/>
    <cellStyle name="normální_List1" xfId="1"/>
    <cellStyle name="Vysvětlující text 2" xfId="5"/>
  </cellStyles>
  <dxfs count="0"/>
  <tableStyles count="0" defaultTableStyle="TableStyleMedium2" defaultPivotStyle="PivotStyleLight16"/>
  <colors>
    <mruColors>
      <color rgb="FFFFFFCC"/>
      <color rgb="FFFFFF99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244</xdr:row>
          <xdr:rowOff>0</xdr:rowOff>
        </xdr:from>
        <xdr:to>
          <xdr:col>3</xdr:col>
          <xdr:colOff>219075</xdr:colOff>
          <xdr:row>245</xdr:row>
          <xdr:rowOff>28575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242</xdr:row>
          <xdr:rowOff>161925</xdr:rowOff>
        </xdr:from>
        <xdr:to>
          <xdr:col>2</xdr:col>
          <xdr:colOff>542925</xdr:colOff>
          <xdr:row>244</xdr:row>
          <xdr:rowOff>38100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6" tint="-0.249977111117893"/>
  </sheetPr>
  <dimension ref="A1:I265"/>
  <sheetViews>
    <sheetView tabSelected="1" view="pageBreakPreview" topLeftCell="A13" zoomScale="96" zoomScaleNormal="100" zoomScaleSheetLayoutView="96" workbookViewId="0">
      <selection activeCell="K49" sqref="K49"/>
    </sheetView>
  </sheetViews>
  <sheetFormatPr defaultRowHeight="14.1" customHeight="1" x14ac:dyDescent="0.25"/>
  <cols>
    <col min="1" max="1" width="9.375" style="1" customWidth="1"/>
    <col min="2" max="2" width="9" style="1"/>
    <col min="3" max="3" width="9.125" style="1" customWidth="1"/>
    <col min="4" max="5" width="10.375" style="1" customWidth="1"/>
    <col min="6" max="6" width="9.5" style="1" customWidth="1"/>
    <col min="7" max="7" width="11.625" style="1" customWidth="1"/>
    <col min="8" max="8" width="18.5" style="1" customWidth="1"/>
    <col min="9" max="9" width="8.75" style="1" hidden="1" customWidth="1"/>
    <col min="10" max="16384" width="9" style="1"/>
  </cols>
  <sheetData>
    <row r="1" spans="1:9" ht="38.25" customHeight="1" x14ac:dyDescent="0.25">
      <c r="A1" s="415" t="s">
        <v>0</v>
      </c>
      <c r="B1" s="416"/>
      <c r="C1" s="416"/>
      <c r="D1" s="416"/>
      <c r="E1" s="416"/>
      <c r="F1" s="416"/>
      <c r="G1" s="416"/>
      <c r="H1" s="416"/>
      <c r="I1" s="417"/>
    </row>
    <row r="2" spans="1:9" ht="15.75" x14ac:dyDescent="0.25">
      <c r="A2" s="418" t="s">
        <v>335</v>
      </c>
      <c r="B2" s="419"/>
      <c r="C2" s="419"/>
      <c r="D2" s="419"/>
      <c r="E2" s="419"/>
      <c r="F2" s="419"/>
      <c r="G2" s="419"/>
      <c r="H2" s="419"/>
      <c r="I2" s="420"/>
    </row>
    <row r="3" spans="1:9" ht="15.75" x14ac:dyDescent="0.25">
      <c r="A3" s="418"/>
      <c r="B3" s="419"/>
      <c r="C3" s="419"/>
      <c r="D3" s="419"/>
      <c r="E3" s="419"/>
      <c r="F3" s="419"/>
      <c r="G3" s="419"/>
      <c r="H3" s="419"/>
      <c r="I3" s="420"/>
    </row>
    <row r="4" spans="1:9" ht="15.75" x14ac:dyDescent="0.25">
      <c r="A4" s="418"/>
      <c r="B4" s="419"/>
      <c r="C4" s="419"/>
      <c r="D4" s="419"/>
      <c r="E4" s="419"/>
      <c r="F4" s="419"/>
      <c r="G4" s="419"/>
      <c r="H4" s="419"/>
      <c r="I4" s="420"/>
    </row>
    <row r="5" spans="1:9" ht="21" customHeight="1" thickBot="1" x14ac:dyDescent="0.3">
      <c r="A5" s="421" t="s">
        <v>300</v>
      </c>
      <c r="B5" s="422"/>
      <c r="C5" s="422"/>
      <c r="D5" s="422"/>
      <c r="E5" s="422"/>
      <c r="F5" s="422"/>
      <c r="G5" s="422"/>
      <c r="H5" s="422"/>
      <c r="I5" s="423"/>
    </row>
    <row r="6" spans="1:9" ht="14.1" customHeight="1" x14ac:dyDescent="0.25">
      <c r="A6" s="44"/>
      <c r="B6" s="45"/>
      <c r="C6" s="45"/>
      <c r="D6" s="45"/>
      <c r="E6" s="45"/>
      <c r="F6" s="45"/>
      <c r="G6" s="45"/>
      <c r="H6" s="45"/>
      <c r="I6" s="40"/>
    </row>
    <row r="7" spans="1:9" ht="28.5" customHeight="1" x14ac:dyDescent="0.25">
      <c r="A7" s="46" t="s">
        <v>1</v>
      </c>
      <c r="B7" s="47"/>
      <c r="C7" s="404"/>
      <c r="D7" s="406"/>
      <c r="E7" s="406"/>
      <c r="F7" s="406"/>
      <c r="G7" s="406"/>
      <c r="H7" s="406"/>
      <c r="I7" s="405"/>
    </row>
    <row r="8" spans="1:9" ht="14.1" customHeight="1" x14ac:dyDescent="0.25">
      <c r="A8" s="44" t="s">
        <v>2</v>
      </c>
      <c r="B8" s="45"/>
      <c r="C8" s="407"/>
      <c r="D8" s="408"/>
      <c r="E8" s="408"/>
      <c r="F8" s="409"/>
      <c r="G8" s="169" t="s">
        <v>312</v>
      </c>
      <c r="H8" s="164"/>
      <c r="I8" s="40"/>
    </row>
    <row r="9" spans="1:9" ht="14.1" customHeight="1" x14ac:dyDescent="0.25">
      <c r="A9" s="44" t="s">
        <v>3</v>
      </c>
      <c r="B9" s="424"/>
      <c r="C9" s="425"/>
      <c r="D9" s="45"/>
      <c r="E9" s="48"/>
      <c r="F9" s="45"/>
      <c r="G9" s="45"/>
      <c r="H9" s="45"/>
      <c r="I9" s="40"/>
    </row>
    <row r="10" spans="1:9" ht="14.1" customHeight="1" x14ac:dyDescent="0.25">
      <c r="A10" s="44" t="s">
        <v>4</v>
      </c>
      <c r="B10" s="412"/>
      <c r="C10" s="412"/>
      <c r="D10" s="49"/>
      <c r="E10" s="50" t="s">
        <v>254</v>
      </c>
      <c r="F10" s="49" t="s">
        <v>256</v>
      </c>
      <c r="G10" s="413"/>
      <c r="H10" s="414"/>
      <c r="I10" s="41"/>
    </row>
    <row r="11" spans="1:9" ht="14.1" customHeight="1" x14ac:dyDescent="0.25">
      <c r="A11" s="44"/>
      <c r="B11" s="45"/>
      <c r="C11" s="45"/>
      <c r="D11" s="45"/>
      <c r="E11" s="51"/>
      <c r="F11" s="51" t="s">
        <v>255</v>
      </c>
      <c r="G11" s="426"/>
      <c r="H11" s="414"/>
      <c r="I11" s="41"/>
    </row>
    <row r="12" spans="1:9" ht="14.1" customHeight="1" x14ac:dyDescent="0.25">
      <c r="A12" s="410" t="s">
        <v>5</v>
      </c>
      <c r="B12" s="411"/>
      <c r="C12" s="411"/>
      <c r="D12" s="45"/>
      <c r="E12" s="45"/>
      <c r="F12" s="45"/>
      <c r="G12" s="45"/>
      <c r="H12" s="45"/>
      <c r="I12" s="40"/>
    </row>
    <row r="13" spans="1:9" ht="14.1" customHeight="1" x14ac:dyDescent="0.25">
      <c r="A13" s="427" t="s">
        <v>6</v>
      </c>
      <c r="B13" s="428"/>
      <c r="C13" s="429"/>
      <c r="D13" s="371"/>
      <c r="E13" s="371"/>
      <c r="F13" s="371"/>
      <c r="G13" s="371"/>
      <c r="H13" s="371"/>
      <c r="I13" s="40"/>
    </row>
    <row r="14" spans="1:9" ht="14.1" customHeight="1" x14ac:dyDescent="0.25">
      <c r="A14" s="427" t="s">
        <v>7</v>
      </c>
      <c r="B14" s="429"/>
      <c r="C14" s="371"/>
      <c r="D14" s="371"/>
      <c r="E14" s="371"/>
      <c r="F14" s="55" t="s">
        <v>8</v>
      </c>
      <c r="G14" s="42"/>
      <c r="H14" s="45"/>
      <c r="I14" s="40"/>
    </row>
    <row r="15" spans="1:9" ht="14.1" customHeight="1" x14ac:dyDescent="0.25">
      <c r="A15" s="427" t="s">
        <v>9</v>
      </c>
      <c r="B15" s="429"/>
      <c r="C15" s="200"/>
      <c r="D15" s="200"/>
      <c r="E15" s="56"/>
      <c r="F15" s="45" t="s">
        <v>10</v>
      </c>
      <c r="G15" s="57" t="e">
        <f>VLOOKUP(C15,číselník,2)</f>
        <v>#N/A</v>
      </c>
      <c r="H15" s="45"/>
      <c r="I15" s="40"/>
    </row>
    <row r="16" spans="1:9" s="2" customFormat="1" ht="14.1" customHeight="1" x14ac:dyDescent="0.25">
      <c r="A16" s="44" t="s">
        <v>11</v>
      </c>
      <c r="B16" s="45"/>
      <c r="C16" s="58" t="e">
        <f>VLOOKUP(C15,číselník,3)</f>
        <v>#N/A</v>
      </c>
      <c r="D16" s="45"/>
      <c r="E16" s="45"/>
      <c r="F16" s="45" t="s">
        <v>12</v>
      </c>
      <c r="G16" s="57" t="e">
        <f>VLOOKUP(C15,číselník,4)</f>
        <v>#N/A</v>
      </c>
      <c r="H16" s="45"/>
      <c r="I16" s="40"/>
    </row>
    <row r="17" spans="1:9" ht="14.1" customHeight="1" x14ac:dyDescent="0.25">
      <c r="A17" s="59"/>
      <c r="B17" s="45"/>
      <c r="C17" s="45"/>
      <c r="D17" s="45"/>
      <c r="E17" s="45"/>
      <c r="F17" s="45"/>
      <c r="G17" s="45"/>
      <c r="H17" s="45"/>
      <c r="I17" s="40"/>
    </row>
    <row r="18" spans="1:9" ht="14.1" customHeight="1" x14ac:dyDescent="0.25">
      <c r="A18" s="410" t="s">
        <v>13</v>
      </c>
      <c r="B18" s="411"/>
      <c r="C18" s="411"/>
      <c r="D18" s="411"/>
      <c r="E18" s="411"/>
      <c r="F18" s="411"/>
      <c r="G18" s="411"/>
      <c r="H18" s="45"/>
      <c r="I18" s="40"/>
    </row>
    <row r="19" spans="1:9" ht="14.1" customHeight="1" x14ac:dyDescent="0.25">
      <c r="A19" s="427" t="s">
        <v>14</v>
      </c>
      <c r="B19" s="429"/>
      <c r="C19" s="200"/>
      <c r="D19" s="200"/>
      <c r="E19" s="371"/>
      <c r="F19" s="371"/>
      <c r="G19" s="371"/>
      <c r="H19" s="371"/>
      <c r="I19" s="40"/>
    </row>
    <row r="20" spans="1:9" ht="14.1" customHeight="1" x14ac:dyDescent="0.25">
      <c r="A20" s="427" t="s">
        <v>15</v>
      </c>
      <c r="B20" s="429"/>
      <c r="C20" s="371"/>
      <c r="D20" s="371"/>
      <c r="E20" s="371"/>
      <c r="F20" s="55" t="s">
        <v>16</v>
      </c>
      <c r="G20" s="430"/>
      <c r="H20" s="430"/>
      <c r="I20" s="40"/>
    </row>
    <row r="21" spans="1:9" ht="14.1" customHeight="1" x14ac:dyDescent="0.25">
      <c r="A21" s="44"/>
      <c r="B21" s="45"/>
      <c r="C21" s="45"/>
      <c r="D21" s="45"/>
      <c r="E21" s="45"/>
      <c r="F21" s="45"/>
      <c r="G21" s="45"/>
      <c r="H21" s="45"/>
      <c r="I21" s="40"/>
    </row>
    <row r="22" spans="1:9" ht="14.1" customHeight="1" x14ac:dyDescent="0.25">
      <c r="A22" s="427" t="s">
        <v>17</v>
      </c>
      <c r="B22" s="428"/>
      <c r="C22" s="428"/>
      <c r="D22" s="429"/>
      <c r="E22" s="430"/>
      <c r="F22" s="430"/>
      <c r="G22" s="430"/>
      <c r="H22" s="45"/>
      <c r="I22" s="40"/>
    </row>
    <row r="23" spans="1:9" ht="14.1" customHeight="1" x14ac:dyDescent="0.25">
      <c r="A23" s="44"/>
      <c r="B23" s="45"/>
      <c r="C23" s="45"/>
      <c r="D23" s="60"/>
      <c r="E23" s="60"/>
      <c r="F23" s="60"/>
      <c r="G23" s="60"/>
      <c r="H23" s="60"/>
      <c r="I23" s="43"/>
    </row>
    <row r="24" spans="1:9" ht="14.1" customHeight="1" x14ac:dyDescent="0.25">
      <c r="A24" s="431" t="s">
        <v>18</v>
      </c>
      <c r="B24" s="432"/>
      <c r="C24" s="391"/>
      <c r="D24" s="391"/>
      <c r="E24" s="433" t="s">
        <v>19</v>
      </c>
      <c r="F24" s="433"/>
      <c r="G24" s="412"/>
      <c r="H24" s="412"/>
      <c r="I24" s="40"/>
    </row>
    <row r="25" spans="1:9" ht="14.1" customHeight="1" x14ac:dyDescent="0.25">
      <c r="A25" s="44"/>
      <c r="B25" s="45"/>
      <c r="C25" s="45"/>
      <c r="D25" s="45"/>
      <c r="E25" s="433"/>
      <c r="F25" s="433"/>
      <c r="G25" s="61"/>
      <c r="H25" s="45"/>
      <c r="I25" s="40"/>
    </row>
    <row r="26" spans="1:9" ht="14.1" customHeight="1" x14ac:dyDescent="0.25">
      <c r="A26" s="44"/>
      <c r="B26" s="45"/>
      <c r="C26" s="60"/>
      <c r="D26" s="60"/>
      <c r="E26" s="60"/>
      <c r="F26" s="60"/>
      <c r="G26" s="60"/>
      <c r="H26" s="60"/>
      <c r="I26" s="40"/>
    </row>
    <row r="27" spans="1:9" ht="14.1" customHeight="1" x14ac:dyDescent="0.25">
      <c r="A27" s="62" t="s">
        <v>280</v>
      </c>
      <c r="B27" s="45"/>
      <c r="C27" s="60"/>
      <c r="D27" s="438"/>
      <c r="E27" s="438"/>
      <c r="F27" s="438"/>
      <c r="G27" s="438"/>
      <c r="H27" s="438"/>
      <c r="I27" s="40"/>
    </row>
    <row r="28" spans="1:9" ht="14.1" customHeight="1" x14ac:dyDescent="0.25">
      <c r="A28" s="44"/>
      <c r="B28" s="60"/>
      <c r="C28" s="60"/>
      <c r="D28" s="438"/>
      <c r="E28" s="438"/>
      <c r="F28" s="438"/>
      <c r="G28" s="438"/>
      <c r="H28" s="438"/>
      <c r="I28" s="43"/>
    </row>
    <row r="29" spans="1:9" ht="12.75" customHeight="1" x14ac:dyDescent="0.25">
      <c r="A29" s="63" t="s">
        <v>20</v>
      </c>
      <c r="B29" s="45"/>
      <c r="C29" s="45"/>
      <c r="D29" s="45"/>
      <c r="E29" s="45"/>
      <c r="F29" s="45"/>
      <c r="G29" s="45"/>
      <c r="H29" s="45"/>
      <c r="I29" s="40"/>
    </row>
    <row r="30" spans="1:9" ht="14.1" customHeight="1" x14ac:dyDescent="0.25">
      <c r="A30" s="46" t="s">
        <v>21</v>
      </c>
      <c r="B30" s="45"/>
      <c r="C30" s="439"/>
      <c r="D30" s="439"/>
      <c r="E30" s="439"/>
      <c r="F30" s="439"/>
      <c r="G30" s="439"/>
      <c r="H30" s="439"/>
      <c r="I30" s="40"/>
    </row>
    <row r="31" spans="1:9" ht="14.1" customHeight="1" x14ac:dyDescent="0.25">
      <c r="A31" s="44"/>
      <c r="B31" s="45"/>
      <c r="C31" s="439"/>
      <c r="D31" s="439"/>
      <c r="E31" s="439"/>
      <c r="F31" s="439"/>
      <c r="G31" s="439"/>
      <c r="H31" s="439"/>
      <c r="I31" s="40"/>
    </row>
    <row r="32" spans="1:9" ht="14.1" customHeight="1" x14ac:dyDescent="0.25">
      <c r="A32" s="64" t="s">
        <v>22</v>
      </c>
      <c r="B32" s="45"/>
      <c r="C32" s="45"/>
      <c r="D32" s="45"/>
      <c r="E32" s="318"/>
      <c r="F32" s="318"/>
      <c r="G32" s="318"/>
      <c r="H32" s="318"/>
      <c r="I32" s="40"/>
    </row>
    <row r="33" spans="1:9" ht="14.1" customHeight="1" x14ac:dyDescent="0.25">
      <c r="A33" s="44"/>
      <c r="B33" s="45"/>
      <c r="C33" s="45"/>
      <c r="D33" s="45"/>
      <c r="E33" s="45"/>
      <c r="F33" s="45"/>
      <c r="G33" s="45"/>
      <c r="H33" s="45"/>
      <c r="I33" s="40"/>
    </row>
    <row r="34" spans="1:9" ht="14.1" customHeight="1" x14ac:dyDescent="0.25">
      <c r="A34" s="445" t="s">
        <v>337</v>
      </c>
      <c r="B34" s="446"/>
      <c r="C34" s="446"/>
      <c r="D34" s="446"/>
      <c r="E34" s="446"/>
      <c r="F34" s="446"/>
      <c r="G34" s="446"/>
      <c r="H34" s="446"/>
      <c r="I34" s="40"/>
    </row>
    <row r="35" spans="1:9" ht="14.1" customHeight="1" x14ac:dyDescent="0.25">
      <c r="A35" s="440"/>
      <c r="B35" s="441"/>
      <c r="C35" s="441"/>
      <c r="D35" s="441"/>
      <c r="E35" s="441"/>
      <c r="F35" s="441"/>
      <c r="G35" s="441"/>
      <c r="H35" s="441"/>
      <c r="I35" s="442"/>
    </row>
    <row r="36" spans="1:9" ht="14.1" customHeight="1" x14ac:dyDescent="0.25">
      <c r="A36" s="440"/>
      <c r="B36" s="441"/>
      <c r="C36" s="441"/>
      <c r="D36" s="441"/>
      <c r="E36" s="441"/>
      <c r="F36" s="441"/>
      <c r="G36" s="441"/>
      <c r="H36" s="441"/>
      <c r="I36" s="442"/>
    </row>
    <row r="37" spans="1:9" ht="14.1" customHeight="1" x14ac:dyDescent="0.25">
      <c r="A37" s="440"/>
      <c r="B37" s="441"/>
      <c r="C37" s="441"/>
      <c r="D37" s="441"/>
      <c r="E37" s="441"/>
      <c r="F37" s="441"/>
      <c r="G37" s="441"/>
      <c r="H37" s="441"/>
      <c r="I37" s="442"/>
    </row>
    <row r="38" spans="1:9" ht="14.1" customHeight="1" x14ac:dyDescent="0.25">
      <c r="A38" s="440"/>
      <c r="B38" s="441"/>
      <c r="C38" s="441"/>
      <c r="D38" s="441"/>
      <c r="E38" s="441"/>
      <c r="F38" s="441"/>
      <c r="G38" s="441"/>
      <c r="H38" s="441"/>
      <c r="I38" s="442"/>
    </row>
    <row r="39" spans="1:9" ht="14.1" customHeight="1" x14ac:dyDescent="0.25">
      <c r="A39" s="440"/>
      <c r="B39" s="441"/>
      <c r="C39" s="441"/>
      <c r="D39" s="441"/>
      <c r="E39" s="441"/>
      <c r="F39" s="441"/>
      <c r="G39" s="441"/>
      <c r="H39" s="441"/>
      <c r="I39" s="442"/>
    </row>
    <row r="40" spans="1:9" ht="14.1" customHeight="1" x14ac:dyDescent="0.25">
      <c r="A40" s="440"/>
      <c r="B40" s="441"/>
      <c r="C40" s="441"/>
      <c r="D40" s="441"/>
      <c r="E40" s="441"/>
      <c r="F40" s="441"/>
      <c r="G40" s="441"/>
      <c r="H40" s="441"/>
      <c r="I40" s="442"/>
    </row>
    <row r="41" spans="1:9" ht="14.1" customHeight="1" x14ac:dyDescent="0.25">
      <c r="A41" s="44"/>
      <c r="B41" s="45"/>
      <c r="C41" s="45"/>
      <c r="D41" s="45"/>
      <c r="E41" s="45"/>
      <c r="F41" s="45"/>
      <c r="G41" s="45"/>
      <c r="H41" s="45"/>
      <c r="I41" s="40"/>
    </row>
    <row r="42" spans="1:9" ht="36" customHeight="1" x14ac:dyDescent="0.25">
      <c r="A42" s="447" t="s">
        <v>23</v>
      </c>
      <c r="B42" s="448"/>
      <c r="C42" s="443"/>
      <c r="D42" s="444"/>
      <c r="E42" s="189" t="s">
        <v>24</v>
      </c>
      <c r="F42" s="449"/>
      <c r="G42" s="450"/>
      <c r="H42" s="450"/>
      <c r="I42" s="451"/>
    </row>
    <row r="43" spans="1:9" ht="14.1" customHeight="1" x14ac:dyDescent="0.25">
      <c r="A43" s="44"/>
      <c r="B43" s="45"/>
      <c r="C43" s="45"/>
      <c r="D43" s="45"/>
      <c r="E43" s="45"/>
      <c r="F43" s="45"/>
      <c r="G43" s="45"/>
      <c r="H43" s="45"/>
      <c r="I43" s="40"/>
    </row>
    <row r="44" spans="1:9" ht="16.5" customHeight="1" x14ac:dyDescent="0.25">
      <c r="A44" s="67" t="s">
        <v>25</v>
      </c>
      <c r="B44" s="45"/>
      <c r="C44" s="45"/>
      <c r="D44" s="45"/>
      <c r="E44" s="45"/>
      <c r="F44" s="434">
        <f>D196</f>
        <v>0</v>
      </c>
      <c r="G44" s="434"/>
      <c r="H44" s="435" t="s">
        <v>26</v>
      </c>
      <c r="I44" s="436"/>
    </row>
    <row r="45" spans="1:9" ht="18" customHeight="1" x14ac:dyDescent="0.25">
      <c r="A45" s="67" t="s">
        <v>252</v>
      </c>
      <c r="B45" s="45"/>
      <c r="C45" s="60"/>
      <c r="D45" s="60"/>
      <c r="E45" s="60"/>
      <c r="F45" s="434">
        <f>D200</f>
        <v>0</v>
      </c>
      <c r="G45" s="434"/>
      <c r="H45" s="435"/>
      <c r="I45" s="436"/>
    </row>
    <row r="46" spans="1:9" ht="14.1" customHeight="1" x14ac:dyDescent="0.25">
      <c r="A46" s="44"/>
      <c r="B46" s="45"/>
      <c r="C46" s="45"/>
      <c r="D46" s="60"/>
      <c r="E46" s="60"/>
      <c r="F46" s="60"/>
      <c r="G46" s="45"/>
      <c r="H46" s="45"/>
      <c r="I46" s="40"/>
    </row>
    <row r="47" spans="1:9" ht="14.1" customHeight="1" x14ac:dyDescent="0.25">
      <c r="A47" s="46" t="s">
        <v>27</v>
      </c>
      <c r="B47" s="45"/>
      <c r="C47" s="45"/>
      <c r="D47" s="45"/>
      <c r="E47" s="437"/>
      <c r="F47" s="437"/>
      <c r="G47" s="437"/>
      <c r="H47" s="437"/>
      <c r="I47" s="40"/>
    </row>
    <row r="48" spans="1:9" ht="14.1" customHeight="1" x14ac:dyDescent="0.25">
      <c r="A48" s="44" t="s">
        <v>28</v>
      </c>
      <c r="B48" s="371"/>
      <c r="C48" s="371"/>
      <c r="D48" s="371"/>
      <c r="E48" s="45" t="s">
        <v>29</v>
      </c>
      <c r="F48" s="430"/>
      <c r="G48" s="430"/>
      <c r="H48" s="45"/>
      <c r="I48" s="40"/>
    </row>
    <row r="49" spans="1:9" ht="14.1" customHeight="1" thickBot="1" x14ac:dyDescent="0.3">
      <c r="A49" s="69"/>
      <c r="B49" s="70"/>
      <c r="C49" s="70"/>
      <c r="D49" s="70"/>
      <c r="E49" s="70"/>
      <c r="F49" s="70"/>
      <c r="G49" s="70"/>
      <c r="H49" s="70"/>
      <c r="I49" s="68"/>
    </row>
    <row r="50" spans="1:9" ht="15" customHeight="1" thickBot="1" x14ac:dyDescent="0.3">
      <c r="A50" s="349" t="s">
        <v>284</v>
      </c>
      <c r="B50" s="350"/>
      <c r="C50" s="350"/>
      <c r="D50" s="350"/>
      <c r="E50" s="350"/>
      <c r="F50" s="350"/>
      <c r="G50" s="350"/>
      <c r="H50" s="350"/>
      <c r="I50" s="351"/>
    </row>
    <row r="51" spans="1:9" ht="21" customHeight="1" thickBot="1" x14ac:dyDescent="0.3">
      <c r="A51" s="352"/>
      <c r="B51" s="353"/>
      <c r="C51" s="353"/>
      <c r="D51" s="353"/>
      <c r="E51" s="353"/>
      <c r="F51" s="353"/>
      <c r="G51" s="353"/>
      <c r="H51" s="353"/>
      <c r="I51" s="354"/>
    </row>
    <row r="52" spans="1:9" ht="14.1" customHeight="1" x14ac:dyDescent="0.25">
      <c r="A52" s="66"/>
      <c r="B52" s="45"/>
      <c r="C52" s="45"/>
      <c r="D52" s="45"/>
      <c r="E52" s="45"/>
      <c r="F52" s="45"/>
      <c r="G52" s="45"/>
      <c r="H52" s="45"/>
      <c r="I52" s="40"/>
    </row>
    <row r="53" spans="1:9" ht="14.1" customHeight="1" x14ac:dyDescent="0.25">
      <c r="A53" s="76" t="s">
        <v>30</v>
      </c>
      <c r="B53" s="60"/>
      <c r="C53" s="355"/>
      <c r="D53" s="355"/>
      <c r="E53" s="60"/>
      <c r="F53" s="60" t="s">
        <v>31</v>
      </c>
      <c r="G53" s="60"/>
      <c r="H53" s="71"/>
      <c r="I53" s="43"/>
    </row>
    <row r="54" spans="1:9" ht="14.1" customHeight="1" x14ac:dyDescent="0.25">
      <c r="A54" s="66"/>
      <c r="B54" s="60"/>
      <c r="C54" s="60"/>
      <c r="D54" s="60"/>
      <c r="E54" s="60"/>
      <c r="F54" s="60"/>
      <c r="G54" s="60"/>
      <c r="H54" s="60"/>
      <c r="I54" s="43"/>
    </row>
    <row r="55" spans="1:9" ht="14.1" customHeight="1" x14ac:dyDescent="0.25">
      <c r="A55" s="78" t="s">
        <v>32</v>
      </c>
      <c r="B55" s="170"/>
      <c r="C55" s="170"/>
      <c r="D55" s="170"/>
      <c r="E55" s="170"/>
      <c r="F55" s="72"/>
      <c r="G55" s="60"/>
      <c r="H55" s="60"/>
      <c r="I55" s="43"/>
    </row>
    <row r="56" spans="1:9" ht="14.1" customHeight="1" x14ac:dyDescent="0.25">
      <c r="A56" s="78" t="s">
        <v>33</v>
      </c>
      <c r="B56" s="170"/>
      <c r="C56" s="170"/>
      <c r="D56" s="170"/>
      <c r="E56" s="170"/>
      <c r="F56" s="72"/>
      <c r="G56" s="60"/>
      <c r="H56" s="60"/>
      <c r="I56" s="43"/>
    </row>
    <row r="57" spans="1:9" ht="14.1" customHeight="1" x14ac:dyDescent="0.25">
      <c r="A57" s="62" t="s">
        <v>34</v>
      </c>
      <c r="B57" s="170"/>
      <c r="C57" s="170"/>
      <c r="D57" s="170"/>
      <c r="E57" s="170"/>
      <c r="F57" s="72"/>
      <c r="G57" s="60"/>
      <c r="H57" s="60"/>
      <c r="I57" s="43"/>
    </row>
    <row r="58" spans="1:9" ht="14.1" customHeight="1" x14ac:dyDescent="0.25">
      <c r="A58" s="78" t="s">
        <v>283</v>
      </c>
      <c r="B58" s="171"/>
      <c r="C58" s="171"/>
      <c r="D58" s="171"/>
      <c r="E58" s="171"/>
      <c r="F58" s="73"/>
      <c r="G58" s="45"/>
      <c r="H58" s="45"/>
      <c r="I58" s="40"/>
    </row>
    <row r="59" spans="1:9" ht="14.1" customHeight="1" x14ac:dyDescent="0.25">
      <c r="A59" s="78" t="s">
        <v>313</v>
      </c>
      <c r="B59" s="171"/>
      <c r="C59" s="171"/>
      <c r="D59" s="171"/>
      <c r="E59" s="171"/>
      <c r="F59" s="74"/>
      <c r="G59" s="45"/>
      <c r="H59" s="45"/>
      <c r="I59" s="40"/>
    </row>
    <row r="60" spans="1:9" ht="14.1" customHeight="1" x14ac:dyDescent="0.25">
      <c r="A60" s="78" t="s">
        <v>35</v>
      </c>
      <c r="B60" s="170"/>
      <c r="C60" s="170"/>
      <c r="D60" s="170"/>
      <c r="E60" s="170"/>
      <c r="F60" s="73"/>
      <c r="G60" s="45"/>
      <c r="H60" s="45"/>
      <c r="I60" s="40"/>
    </row>
    <row r="61" spans="1:9" ht="14.1" customHeight="1" x14ac:dyDescent="0.25">
      <c r="A61" s="78" t="s">
        <v>257</v>
      </c>
      <c r="B61" s="170"/>
      <c r="C61" s="170"/>
      <c r="D61" s="170"/>
      <c r="E61" s="170"/>
      <c r="F61" s="73"/>
      <c r="G61" s="77"/>
      <c r="H61" s="77"/>
      <c r="I61" s="40"/>
    </row>
    <row r="62" spans="1:9" ht="14.1" customHeight="1" x14ac:dyDescent="0.25">
      <c r="A62" s="78" t="s">
        <v>258</v>
      </c>
      <c r="B62" s="170"/>
      <c r="C62" s="170"/>
      <c r="D62" s="170"/>
      <c r="E62" s="170"/>
      <c r="F62" s="73"/>
      <c r="G62" s="77"/>
      <c r="H62" s="77"/>
      <c r="I62" s="40"/>
    </row>
    <row r="63" spans="1:9" ht="14.1" customHeight="1" x14ac:dyDescent="0.25">
      <c r="A63" s="78" t="s">
        <v>36</v>
      </c>
      <c r="B63" s="170"/>
      <c r="C63" s="170"/>
      <c r="D63" s="170"/>
      <c r="E63" s="170"/>
      <c r="F63" s="73"/>
      <c r="G63" s="77"/>
      <c r="H63" s="77"/>
      <c r="I63" s="40"/>
    </row>
    <row r="64" spans="1:9" ht="14.1" customHeight="1" x14ac:dyDescent="0.25">
      <c r="A64" s="62" t="s">
        <v>328</v>
      </c>
      <c r="B64" s="171"/>
      <c r="C64" s="171"/>
      <c r="D64" s="171"/>
      <c r="E64" s="171"/>
      <c r="F64" s="73"/>
      <c r="G64" s="45"/>
      <c r="H64" s="45"/>
      <c r="I64" s="40"/>
    </row>
    <row r="65" spans="1:9" ht="14.1" customHeight="1" x14ac:dyDescent="0.25">
      <c r="A65" s="62" t="s">
        <v>327</v>
      </c>
      <c r="B65" s="171"/>
      <c r="C65" s="171"/>
      <c r="D65" s="171"/>
      <c r="E65" s="171"/>
      <c r="F65" s="371"/>
      <c r="G65" s="371"/>
      <c r="H65" s="45"/>
      <c r="I65" s="40"/>
    </row>
    <row r="66" spans="1:9" ht="14.1" customHeight="1" x14ac:dyDescent="0.25">
      <c r="A66" s="62" t="s">
        <v>43</v>
      </c>
      <c r="B66" s="171"/>
      <c r="C66" s="171"/>
      <c r="D66" s="172"/>
      <c r="E66" s="172"/>
      <c r="F66" s="390"/>
      <c r="G66" s="391"/>
      <c r="H66" s="77"/>
      <c r="I66" s="40"/>
    </row>
    <row r="67" spans="1:9" ht="14.1" customHeight="1" x14ac:dyDescent="0.25">
      <c r="A67" s="392" t="s">
        <v>41</v>
      </c>
      <c r="B67" s="393"/>
      <c r="C67" s="393"/>
      <c r="D67" s="173"/>
      <c r="E67" s="173"/>
      <c r="F67" s="75" t="s">
        <v>40</v>
      </c>
      <c r="G67" s="77"/>
      <c r="H67" s="77"/>
      <c r="I67" s="40"/>
    </row>
    <row r="68" spans="1:9" ht="14.1" customHeight="1" x14ac:dyDescent="0.25">
      <c r="A68" s="394" t="s">
        <v>42</v>
      </c>
      <c r="B68" s="395"/>
      <c r="C68" s="395"/>
      <c r="D68" s="395"/>
      <c r="E68" s="395"/>
      <c r="F68" s="396"/>
      <c r="G68" s="397"/>
      <c r="H68" s="397"/>
      <c r="I68" s="398"/>
    </row>
    <row r="69" spans="1:9" ht="14.1" customHeight="1" x14ac:dyDescent="0.25">
      <c r="A69" s="165" t="s">
        <v>331</v>
      </c>
      <c r="B69" s="53"/>
      <c r="C69" s="60"/>
      <c r="D69" s="80"/>
      <c r="E69" s="80"/>
      <c r="F69" s="399"/>
      <c r="G69" s="400"/>
      <c r="H69" s="401"/>
      <c r="I69" s="39"/>
    </row>
    <row r="70" spans="1:9" ht="14.1" customHeight="1" x14ac:dyDescent="0.25">
      <c r="A70" s="52" t="s">
        <v>37</v>
      </c>
      <c r="B70" s="60"/>
      <c r="C70" s="60"/>
      <c r="D70" s="60"/>
      <c r="E70" s="53"/>
      <c r="F70" s="163" t="s">
        <v>38</v>
      </c>
      <c r="G70" s="77"/>
      <c r="H70" s="77"/>
      <c r="I70" s="32"/>
    </row>
    <row r="71" spans="1:9" ht="14.1" customHeight="1" x14ac:dyDescent="0.25">
      <c r="A71" s="166" t="s">
        <v>332</v>
      </c>
      <c r="B71" s="53"/>
      <c r="C71" s="53"/>
      <c r="D71" s="86"/>
      <c r="E71" s="53"/>
      <c r="F71" s="404"/>
      <c r="G71" s="405"/>
      <c r="H71" s="53"/>
      <c r="I71" s="32"/>
    </row>
    <row r="72" spans="1:9" ht="13.5" customHeight="1" x14ac:dyDescent="0.25">
      <c r="A72" s="76" t="s">
        <v>39</v>
      </c>
      <c r="B72" s="60"/>
      <c r="C72" s="60"/>
      <c r="D72" s="60"/>
      <c r="E72" s="53"/>
      <c r="F72" s="163" t="s">
        <v>40</v>
      </c>
      <c r="G72" s="77"/>
      <c r="H72" s="77"/>
      <c r="I72" s="32"/>
    </row>
    <row r="73" spans="1:9" ht="12.75" customHeight="1" x14ac:dyDescent="0.25">
      <c r="A73" s="52" t="s">
        <v>281</v>
      </c>
      <c r="B73" s="53"/>
      <c r="C73" s="53"/>
      <c r="D73" s="86"/>
      <c r="E73" s="53"/>
      <c r="F73" s="383"/>
      <c r="G73" s="384"/>
      <c r="H73" s="385"/>
      <c r="I73" s="32"/>
    </row>
    <row r="74" spans="1:9" ht="28.5" customHeight="1" thickBot="1" x14ac:dyDescent="0.3">
      <c r="A74" s="402" t="s">
        <v>329</v>
      </c>
      <c r="B74" s="202"/>
      <c r="C74" s="202"/>
      <c r="D74" s="202"/>
      <c r="E74" s="403"/>
      <c r="F74" s="87"/>
      <c r="G74" s="53"/>
      <c r="H74" s="53"/>
      <c r="I74" s="32"/>
    </row>
    <row r="75" spans="1:9" ht="5.25" customHeight="1" x14ac:dyDescent="0.25">
      <c r="A75" s="81"/>
      <c r="B75" s="82"/>
      <c r="C75" s="83"/>
      <c r="D75" s="84"/>
      <c r="E75" s="83"/>
      <c r="F75" s="83"/>
      <c r="G75" s="83"/>
      <c r="H75" s="83"/>
      <c r="I75" s="85"/>
    </row>
    <row r="76" spans="1:9" ht="13.5" customHeight="1" x14ac:dyDescent="0.25">
      <c r="A76" s="88" t="s">
        <v>288</v>
      </c>
      <c r="B76" s="89"/>
      <c r="C76" s="89"/>
      <c r="D76" s="90"/>
      <c r="E76" s="89"/>
      <c r="F76" s="89"/>
      <c r="G76" s="89"/>
      <c r="H76" s="89"/>
      <c r="I76" s="91"/>
    </row>
    <row r="77" spans="1:9" ht="6.75" customHeight="1" x14ac:dyDescent="0.25">
      <c r="A77" s="372" t="s">
        <v>325</v>
      </c>
      <c r="B77" s="373"/>
      <c r="C77" s="373"/>
      <c r="D77" s="373"/>
      <c r="E77" s="373"/>
      <c r="F77" s="373"/>
      <c r="G77" s="373"/>
      <c r="H77" s="373"/>
      <c r="I77" s="374"/>
    </row>
    <row r="78" spans="1:9" ht="14.1" customHeight="1" x14ac:dyDescent="0.25">
      <c r="A78" s="375"/>
      <c r="B78" s="373"/>
      <c r="C78" s="373"/>
      <c r="D78" s="373"/>
      <c r="E78" s="373"/>
      <c r="F78" s="373"/>
      <c r="G78" s="373"/>
      <c r="H78" s="373"/>
      <c r="I78" s="374"/>
    </row>
    <row r="79" spans="1:9" ht="21.75" customHeight="1" x14ac:dyDescent="0.25">
      <c r="A79" s="376"/>
      <c r="B79" s="377"/>
      <c r="C79" s="377"/>
      <c r="D79" s="377"/>
      <c r="E79" s="377"/>
      <c r="F79" s="377"/>
      <c r="G79" s="377"/>
      <c r="H79" s="377"/>
      <c r="I79" s="378"/>
    </row>
    <row r="80" spans="1:9" ht="14.1" customHeight="1" x14ac:dyDescent="0.25">
      <c r="A80" s="174" t="s">
        <v>285</v>
      </c>
      <c r="B80" s="175" t="s">
        <v>286</v>
      </c>
      <c r="C80" s="380" t="s">
        <v>287</v>
      </c>
      <c r="D80" s="380"/>
      <c r="E80" s="380"/>
      <c r="F80" s="380"/>
      <c r="G80" s="380"/>
      <c r="H80" s="380"/>
      <c r="I80" s="36"/>
    </row>
    <row r="81" spans="1:9" ht="15" customHeight="1" x14ac:dyDescent="0.25">
      <c r="A81" s="174">
        <v>2013</v>
      </c>
      <c r="B81" s="176"/>
      <c r="C81" s="381"/>
      <c r="D81" s="381"/>
      <c r="E81" s="381"/>
      <c r="F81" s="381"/>
      <c r="G81" s="381"/>
      <c r="H81" s="381"/>
      <c r="I81" s="37"/>
    </row>
    <row r="82" spans="1:9" ht="14.1" customHeight="1" x14ac:dyDescent="0.25">
      <c r="A82" s="174">
        <v>2014</v>
      </c>
      <c r="B82" s="176"/>
      <c r="C82" s="381"/>
      <c r="D82" s="381"/>
      <c r="E82" s="381"/>
      <c r="F82" s="381"/>
      <c r="G82" s="381"/>
      <c r="H82" s="381"/>
      <c r="I82" s="37"/>
    </row>
    <row r="83" spans="1:9" ht="14.1" customHeight="1" x14ac:dyDescent="0.25">
      <c r="A83" s="174">
        <v>2015</v>
      </c>
      <c r="B83" s="176"/>
      <c r="C83" s="381"/>
      <c r="D83" s="381"/>
      <c r="E83" s="381"/>
      <c r="F83" s="381"/>
      <c r="G83" s="381"/>
      <c r="H83" s="381"/>
      <c r="I83" s="37"/>
    </row>
    <row r="84" spans="1:9" ht="14.1" customHeight="1" x14ac:dyDescent="0.25">
      <c r="A84" s="174">
        <v>2016</v>
      </c>
      <c r="B84" s="176"/>
      <c r="C84" s="381"/>
      <c r="D84" s="381"/>
      <c r="E84" s="381"/>
      <c r="F84" s="381"/>
      <c r="G84" s="381"/>
      <c r="H84" s="381"/>
      <c r="I84" s="37"/>
    </row>
    <row r="85" spans="1:9" ht="14.1" customHeight="1" thickBot="1" x14ac:dyDescent="0.3">
      <c r="A85" s="177">
        <v>2017</v>
      </c>
      <c r="B85" s="178"/>
      <c r="C85" s="382"/>
      <c r="D85" s="382"/>
      <c r="E85" s="382"/>
      <c r="F85" s="382"/>
      <c r="G85" s="382"/>
      <c r="H85" s="382"/>
      <c r="I85" s="38"/>
    </row>
    <row r="86" spans="1:9" ht="14.1" customHeight="1" x14ac:dyDescent="0.25">
      <c r="A86" s="161"/>
      <c r="B86" s="162"/>
      <c r="C86" s="162"/>
      <c r="D86" s="162"/>
      <c r="E86" s="162"/>
      <c r="F86" s="162"/>
      <c r="G86" s="162"/>
      <c r="H86" s="162"/>
      <c r="I86" s="148"/>
    </row>
    <row r="87" spans="1:9" ht="15.75" customHeight="1" x14ac:dyDescent="0.25">
      <c r="A87" s="160" t="s">
        <v>336</v>
      </c>
      <c r="B87" s="162"/>
      <c r="C87" s="162"/>
      <c r="D87" s="162"/>
      <c r="E87" s="162"/>
      <c r="F87" s="162"/>
      <c r="G87" s="162"/>
      <c r="H87" s="162"/>
      <c r="I87" s="148"/>
    </row>
    <row r="88" spans="1:9" ht="14.1" customHeight="1" x14ac:dyDescent="0.25">
      <c r="A88" s="386" t="s">
        <v>314</v>
      </c>
      <c r="B88" s="387"/>
      <c r="C88" s="387"/>
      <c r="D88" s="387"/>
      <c r="E88" s="387"/>
      <c r="F88" s="387"/>
      <c r="G88" s="387"/>
      <c r="H88" s="387"/>
      <c r="I88" s="388"/>
    </row>
    <row r="89" spans="1:9" ht="14.1" customHeight="1" x14ac:dyDescent="0.25">
      <c r="A89" s="389"/>
      <c r="B89" s="387"/>
      <c r="C89" s="387"/>
      <c r="D89" s="387"/>
      <c r="E89" s="387"/>
      <c r="F89" s="387"/>
      <c r="G89" s="387"/>
      <c r="H89" s="387"/>
      <c r="I89" s="388"/>
    </row>
    <row r="90" spans="1:9" ht="14.1" customHeight="1" x14ac:dyDescent="0.25">
      <c r="A90" s="161" t="s">
        <v>21</v>
      </c>
      <c r="B90" s="162"/>
      <c r="C90" s="371"/>
      <c r="D90" s="371"/>
      <c r="E90" s="371"/>
      <c r="F90" s="371"/>
      <c r="G90" s="371"/>
      <c r="H90" s="371"/>
      <c r="I90" s="40"/>
    </row>
    <row r="91" spans="1:9" ht="14.1" customHeight="1" x14ac:dyDescent="0.25">
      <c r="A91" s="179" t="s">
        <v>44</v>
      </c>
      <c r="B91" s="379"/>
      <c r="C91" s="379"/>
      <c r="D91" s="162" t="s">
        <v>45</v>
      </c>
      <c r="E91" s="379"/>
      <c r="F91" s="379"/>
      <c r="G91" s="162"/>
      <c r="H91" s="162"/>
      <c r="I91" s="40"/>
    </row>
    <row r="92" spans="1:9" ht="14.1" customHeight="1" x14ac:dyDescent="0.25">
      <c r="A92" s="161"/>
      <c r="B92" s="162"/>
      <c r="C92" s="162"/>
      <c r="D92" s="162"/>
      <c r="E92" s="162"/>
      <c r="F92" s="162"/>
      <c r="G92" s="162"/>
      <c r="H92" s="162"/>
      <c r="I92" s="40"/>
    </row>
    <row r="93" spans="1:9" ht="14.1" customHeight="1" x14ac:dyDescent="0.25">
      <c r="A93" s="161" t="s">
        <v>259</v>
      </c>
      <c r="B93" s="162"/>
      <c r="C93" s="152"/>
      <c r="D93" s="152"/>
      <c r="E93" s="152"/>
      <c r="F93" s="152"/>
      <c r="G93" s="152"/>
      <c r="H93" s="152"/>
      <c r="I93" s="40"/>
    </row>
    <row r="94" spans="1:9" ht="14.1" customHeight="1" x14ac:dyDescent="0.25">
      <c r="A94" s="362"/>
      <c r="B94" s="363"/>
      <c r="C94" s="363"/>
      <c r="D94" s="363"/>
      <c r="E94" s="363"/>
      <c r="F94" s="363"/>
      <c r="G94" s="363"/>
      <c r="H94" s="363"/>
      <c r="I94" s="364"/>
    </row>
    <row r="95" spans="1:9" ht="14.1" customHeight="1" x14ac:dyDescent="0.25">
      <c r="A95" s="365"/>
      <c r="B95" s="366"/>
      <c r="C95" s="366"/>
      <c r="D95" s="366"/>
      <c r="E95" s="366"/>
      <c r="F95" s="366"/>
      <c r="G95" s="366"/>
      <c r="H95" s="366"/>
      <c r="I95" s="367"/>
    </row>
    <row r="96" spans="1:9" ht="14.1" customHeight="1" x14ac:dyDescent="0.25">
      <c r="A96" s="365"/>
      <c r="B96" s="366"/>
      <c r="C96" s="366"/>
      <c r="D96" s="366"/>
      <c r="E96" s="366"/>
      <c r="F96" s="366"/>
      <c r="G96" s="366"/>
      <c r="H96" s="366"/>
      <c r="I96" s="367"/>
    </row>
    <row r="97" spans="1:9" ht="14.1" customHeight="1" x14ac:dyDescent="0.25">
      <c r="A97" s="365"/>
      <c r="B97" s="366"/>
      <c r="C97" s="366"/>
      <c r="D97" s="366"/>
      <c r="E97" s="366"/>
      <c r="F97" s="366"/>
      <c r="G97" s="366"/>
      <c r="H97" s="366"/>
      <c r="I97" s="367"/>
    </row>
    <row r="98" spans="1:9" ht="14.1" customHeight="1" x14ac:dyDescent="0.25">
      <c r="A98" s="365"/>
      <c r="B98" s="366"/>
      <c r="C98" s="366"/>
      <c r="D98" s="366"/>
      <c r="E98" s="366"/>
      <c r="F98" s="366"/>
      <c r="G98" s="366"/>
      <c r="H98" s="366"/>
      <c r="I98" s="367"/>
    </row>
    <row r="99" spans="1:9" ht="14.1" customHeight="1" thickBot="1" x14ac:dyDescent="0.3">
      <c r="A99" s="368"/>
      <c r="B99" s="369"/>
      <c r="C99" s="369"/>
      <c r="D99" s="369"/>
      <c r="E99" s="369"/>
      <c r="F99" s="369"/>
      <c r="G99" s="369"/>
      <c r="H99" s="369"/>
      <c r="I99" s="370"/>
    </row>
    <row r="100" spans="1:9" ht="14.1" customHeight="1" thickBot="1" x14ac:dyDescent="0.3">
      <c r="A100" s="356" t="s">
        <v>46</v>
      </c>
      <c r="B100" s="357"/>
      <c r="C100" s="357"/>
      <c r="D100" s="357"/>
      <c r="E100" s="357"/>
      <c r="F100" s="357"/>
      <c r="G100" s="357"/>
      <c r="H100" s="357"/>
      <c r="I100" s="358"/>
    </row>
    <row r="101" spans="1:9" ht="14.1" customHeight="1" thickBot="1" x14ac:dyDescent="0.3">
      <c r="A101" s="359"/>
      <c r="B101" s="360"/>
      <c r="C101" s="360"/>
      <c r="D101" s="360"/>
      <c r="E101" s="360"/>
      <c r="F101" s="360"/>
      <c r="G101" s="360"/>
      <c r="H101" s="360"/>
      <c r="I101" s="361"/>
    </row>
    <row r="102" spans="1:9" ht="14.1" customHeight="1" x14ac:dyDescent="0.25">
      <c r="A102" s="105" t="s">
        <v>47</v>
      </c>
      <c r="B102" s="92"/>
      <c r="C102" s="92"/>
      <c r="D102" s="92"/>
      <c r="E102" s="92"/>
      <c r="F102" s="92"/>
      <c r="G102" s="92"/>
      <c r="H102" s="92"/>
      <c r="I102" s="93"/>
    </row>
    <row r="103" spans="1:9" ht="24" customHeight="1" x14ac:dyDescent="0.25">
      <c r="A103" s="324" t="s">
        <v>48</v>
      </c>
      <c r="B103" s="325"/>
      <c r="C103" s="325"/>
      <c r="D103" s="325"/>
      <c r="E103" s="325"/>
      <c r="F103" s="325"/>
      <c r="G103" s="325"/>
      <c r="H103" s="325"/>
      <c r="I103" s="326"/>
    </row>
    <row r="104" spans="1:9" ht="14.1" customHeight="1" x14ac:dyDescent="0.25">
      <c r="A104" s="327" t="s">
        <v>330</v>
      </c>
      <c r="B104" s="328"/>
      <c r="C104" s="328"/>
      <c r="D104" s="328"/>
      <c r="E104" s="328"/>
      <c r="F104" s="328"/>
      <c r="G104" s="328"/>
      <c r="H104" s="328"/>
      <c r="I104" s="329"/>
    </row>
    <row r="105" spans="1:9" ht="14.1" customHeight="1" x14ac:dyDescent="0.25">
      <c r="A105" s="327"/>
      <c r="B105" s="328"/>
      <c r="C105" s="328"/>
      <c r="D105" s="328"/>
      <c r="E105" s="328"/>
      <c r="F105" s="328"/>
      <c r="G105" s="328"/>
      <c r="H105" s="328"/>
      <c r="I105" s="329"/>
    </row>
    <row r="106" spans="1:9" ht="14.1" customHeight="1" x14ac:dyDescent="0.25">
      <c r="A106" s="327"/>
      <c r="B106" s="328"/>
      <c r="C106" s="328"/>
      <c r="D106" s="328"/>
      <c r="E106" s="328"/>
      <c r="F106" s="328"/>
      <c r="G106" s="328"/>
      <c r="H106" s="328"/>
      <c r="I106" s="329"/>
    </row>
    <row r="107" spans="1:9" ht="20.25" customHeight="1" thickBot="1" x14ac:dyDescent="0.3">
      <c r="A107" s="330"/>
      <c r="B107" s="331"/>
      <c r="C107" s="331"/>
      <c r="D107" s="331"/>
      <c r="E107" s="331"/>
      <c r="F107" s="331"/>
      <c r="G107" s="331"/>
      <c r="H107" s="331"/>
      <c r="I107" s="332"/>
    </row>
    <row r="108" spans="1:9" ht="14.1" customHeight="1" x14ac:dyDescent="0.25">
      <c r="A108" s="106" t="s">
        <v>49</v>
      </c>
      <c r="B108" s="94"/>
      <c r="C108" s="94"/>
      <c r="D108" s="94"/>
      <c r="E108" s="94"/>
      <c r="F108" s="94"/>
      <c r="G108" s="94"/>
      <c r="H108" s="94"/>
      <c r="I108" s="95"/>
    </row>
    <row r="109" spans="1:9" ht="23.25" customHeight="1" x14ac:dyDescent="0.25">
      <c r="A109" s="324" t="s">
        <v>315</v>
      </c>
      <c r="B109" s="325"/>
      <c r="C109" s="325"/>
      <c r="D109" s="325"/>
      <c r="E109" s="325"/>
      <c r="F109" s="325"/>
      <c r="G109" s="325"/>
      <c r="H109" s="325"/>
      <c r="I109" s="326"/>
    </row>
    <row r="110" spans="1:9" ht="14.1" customHeight="1" x14ac:dyDescent="0.25">
      <c r="A110" s="333" t="s">
        <v>50</v>
      </c>
      <c r="B110" s="334"/>
      <c r="C110" s="334"/>
      <c r="D110" s="334"/>
      <c r="E110" s="334"/>
      <c r="F110" s="334"/>
      <c r="G110" s="334"/>
      <c r="H110" s="334"/>
      <c r="I110" s="335"/>
    </row>
    <row r="111" spans="1:9" ht="14.1" customHeight="1" x14ac:dyDescent="0.25">
      <c r="A111" s="333"/>
      <c r="B111" s="334"/>
      <c r="C111" s="334"/>
      <c r="D111" s="334"/>
      <c r="E111" s="334"/>
      <c r="F111" s="334"/>
      <c r="G111" s="334"/>
      <c r="H111" s="334"/>
      <c r="I111" s="335"/>
    </row>
    <row r="112" spans="1:9" ht="14.1" customHeight="1" x14ac:dyDescent="0.25">
      <c r="A112" s="333"/>
      <c r="B112" s="334"/>
      <c r="C112" s="334"/>
      <c r="D112" s="334"/>
      <c r="E112" s="334"/>
      <c r="F112" s="334"/>
      <c r="G112" s="334"/>
      <c r="H112" s="334"/>
      <c r="I112" s="335"/>
    </row>
    <row r="113" spans="1:9" ht="14.1" customHeight="1" thickBot="1" x14ac:dyDescent="0.3">
      <c r="A113" s="69"/>
      <c r="B113" s="96"/>
      <c r="C113" s="96"/>
      <c r="D113" s="96"/>
      <c r="E113" s="96"/>
      <c r="F113" s="96"/>
      <c r="G113" s="96"/>
      <c r="H113" s="96"/>
      <c r="I113" s="97"/>
    </row>
    <row r="114" spans="1:9" ht="14.1" customHeight="1" x14ac:dyDescent="0.25">
      <c r="A114" s="336" t="s">
        <v>51</v>
      </c>
      <c r="B114" s="337"/>
      <c r="C114" s="337"/>
      <c r="D114" s="337"/>
      <c r="E114" s="337"/>
      <c r="F114" s="337"/>
      <c r="G114" s="338" t="s">
        <v>52</v>
      </c>
      <c r="H114" s="338"/>
      <c r="I114" s="339"/>
    </row>
    <row r="115" spans="1:9" ht="42.75" customHeight="1" thickBot="1" x14ac:dyDescent="0.3">
      <c r="A115" s="99" t="s">
        <v>53</v>
      </c>
      <c r="B115" s="340" t="s">
        <v>326</v>
      </c>
      <c r="C115" s="341"/>
      <c r="D115" s="341"/>
      <c r="E115" s="341"/>
      <c r="F115" s="342"/>
      <c r="G115" s="98" t="s">
        <v>54</v>
      </c>
      <c r="H115" s="343" t="s">
        <v>55</v>
      </c>
      <c r="I115" s="344"/>
    </row>
    <row r="116" spans="1:9" ht="14.1" customHeight="1" x14ac:dyDescent="0.25">
      <c r="A116" s="319" t="s">
        <v>99</v>
      </c>
      <c r="B116" s="345"/>
      <c r="C116" s="345"/>
      <c r="D116" s="345"/>
      <c r="E116" s="345"/>
      <c r="F116" s="345"/>
      <c r="G116" s="346"/>
      <c r="H116" s="347"/>
      <c r="I116" s="348"/>
    </row>
    <row r="117" spans="1:9" ht="14.1" customHeight="1" x14ac:dyDescent="0.25">
      <c r="A117" s="319"/>
      <c r="B117" s="345"/>
      <c r="C117" s="345"/>
      <c r="D117" s="345"/>
      <c r="E117" s="345"/>
      <c r="F117" s="345"/>
      <c r="G117" s="346"/>
      <c r="H117" s="347"/>
      <c r="I117" s="348"/>
    </row>
    <row r="118" spans="1:9" ht="14.1" customHeight="1" x14ac:dyDescent="0.25">
      <c r="A118" s="319" t="s">
        <v>90</v>
      </c>
      <c r="B118" s="320"/>
      <c r="C118" s="320"/>
      <c r="D118" s="320"/>
      <c r="E118" s="320"/>
      <c r="F118" s="320"/>
      <c r="G118" s="321"/>
      <c r="H118" s="316"/>
      <c r="I118" s="317"/>
    </row>
    <row r="119" spans="1:9" ht="14.1" customHeight="1" x14ac:dyDescent="0.25">
      <c r="A119" s="319"/>
      <c r="B119" s="320"/>
      <c r="C119" s="320"/>
      <c r="D119" s="320"/>
      <c r="E119" s="320"/>
      <c r="F119" s="320"/>
      <c r="G119" s="321"/>
      <c r="H119" s="316"/>
      <c r="I119" s="317"/>
    </row>
    <row r="120" spans="1:9" ht="14.1" customHeight="1" x14ac:dyDescent="0.25">
      <c r="A120" s="319"/>
      <c r="B120" s="320"/>
      <c r="C120" s="320"/>
      <c r="D120" s="320"/>
      <c r="E120" s="320"/>
      <c r="F120" s="320"/>
      <c r="G120" s="321"/>
      <c r="H120" s="316"/>
      <c r="I120" s="317"/>
    </row>
    <row r="121" spans="1:9" ht="14.1" customHeight="1" x14ac:dyDescent="0.25">
      <c r="A121" s="319"/>
      <c r="B121" s="320"/>
      <c r="C121" s="320"/>
      <c r="D121" s="320"/>
      <c r="E121" s="320"/>
      <c r="F121" s="320"/>
      <c r="G121" s="321"/>
      <c r="H121" s="316"/>
      <c r="I121" s="317"/>
    </row>
    <row r="122" spans="1:9" ht="14.1" customHeight="1" x14ac:dyDescent="0.25">
      <c r="A122" s="319"/>
      <c r="B122" s="320"/>
      <c r="C122" s="320"/>
      <c r="D122" s="320"/>
      <c r="E122" s="320"/>
      <c r="F122" s="320"/>
      <c r="G122" s="321"/>
      <c r="H122" s="316"/>
      <c r="I122" s="317"/>
    </row>
    <row r="123" spans="1:9" ht="14.1" customHeight="1" x14ac:dyDescent="0.25">
      <c r="A123" s="319"/>
      <c r="B123" s="320"/>
      <c r="C123" s="320"/>
      <c r="D123" s="320"/>
      <c r="E123" s="320"/>
      <c r="F123" s="320"/>
      <c r="G123" s="321"/>
      <c r="H123" s="316"/>
      <c r="I123" s="317"/>
    </row>
    <row r="124" spans="1:9" ht="14.1" customHeight="1" x14ac:dyDescent="0.25">
      <c r="A124" s="319"/>
      <c r="B124" s="320"/>
      <c r="C124" s="320"/>
      <c r="D124" s="320"/>
      <c r="E124" s="320"/>
      <c r="F124" s="320"/>
      <c r="G124" s="321"/>
      <c r="H124" s="316"/>
      <c r="I124" s="317"/>
    </row>
    <row r="125" spans="1:9" ht="14.1" customHeight="1" x14ac:dyDescent="0.25">
      <c r="A125" s="319"/>
      <c r="B125" s="320"/>
      <c r="C125" s="320"/>
      <c r="D125" s="320"/>
      <c r="E125" s="320"/>
      <c r="F125" s="320"/>
      <c r="G125" s="321"/>
      <c r="H125" s="316"/>
      <c r="I125" s="317"/>
    </row>
    <row r="126" spans="1:9" ht="14.1" customHeight="1" x14ac:dyDescent="0.25">
      <c r="A126" s="319"/>
      <c r="B126" s="320"/>
      <c r="C126" s="320"/>
      <c r="D126" s="320"/>
      <c r="E126" s="320"/>
      <c r="F126" s="320"/>
      <c r="G126" s="321"/>
      <c r="H126" s="316"/>
      <c r="I126" s="317"/>
    </row>
    <row r="127" spans="1:9" ht="14.1" customHeight="1" x14ac:dyDescent="0.25">
      <c r="A127" s="319"/>
      <c r="B127" s="320"/>
      <c r="C127" s="320"/>
      <c r="D127" s="320"/>
      <c r="E127" s="320"/>
      <c r="F127" s="320"/>
      <c r="G127" s="321"/>
      <c r="H127" s="316"/>
      <c r="I127" s="317"/>
    </row>
    <row r="128" spans="1:9" ht="14.1" customHeight="1" x14ac:dyDescent="0.25">
      <c r="A128" s="319"/>
      <c r="B128" s="320"/>
      <c r="C128" s="320"/>
      <c r="D128" s="320"/>
      <c r="E128" s="320"/>
      <c r="F128" s="320"/>
      <c r="G128" s="321"/>
      <c r="H128" s="316"/>
      <c r="I128" s="317"/>
    </row>
    <row r="129" spans="1:9" ht="14.1" customHeight="1" x14ac:dyDescent="0.25">
      <c r="A129" s="319"/>
      <c r="B129" s="320"/>
      <c r="C129" s="320"/>
      <c r="D129" s="320"/>
      <c r="E129" s="320"/>
      <c r="F129" s="320"/>
      <c r="G129" s="321"/>
      <c r="H129" s="316"/>
      <c r="I129" s="317"/>
    </row>
    <row r="130" spans="1:9" ht="14.1" customHeight="1" x14ac:dyDescent="0.25">
      <c r="A130" s="319"/>
      <c r="B130" s="320"/>
      <c r="C130" s="320"/>
      <c r="D130" s="320"/>
      <c r="E130" s="320"/>
      <c r="F130" s="320"/>
      <c r="G130" s="321"/>
      <c r="H130" s="316"/>
      <c r="I130" s="317"/>
    </row>
    <row r="131" spans="1:9" ht="14.1" customHeight="1" x14ac:dyDescent="0.25">
      <c r="A131" s="319"/>
      <c r="B131" s="320"/>
      <c r="C131" s="320"/>
      <c r="D131" s="320"/>
      <c r="E131" s="320"/>
      <c r="F131" s="320"/>
      <c r="G131" s="321"/>
      <c r="H131" s="316"/>
      <c r="I131" s="317"/>
    </row>
    <row r="132" spans="1:9" ht="14.1" customHeight="1" x14ac:dyDescent="0.25">
      <c r="A132" s="319"/>
      <c r="B132" s="320"/>
      <c r="C132" s="320"/>
      <c r="D132" s="320"/>
      <c r="E132" s="320"/>
      <c r="F132" s="320"/>
      <c r="G132" s="321"/>
      <c r="H132" s="316"/>
      <c r="I132" s="317"/>
    </row>
    <row r="133" spans="1:9" ht="14.1" customHeight="1" x14ac:dyDescent="0.25">
      <c r="A133" s="319"/>
      <c r="B133" s="320"/>
      <c r="C133" s="320"/>
      <c r="D133" s="320"/>
      <c r="E133" s="320"/>
      <c r="F133" s="320"/>
      <c r="G133" s="321"/>
      <c r="H133" s="316"/>
      <c r="I133" s="317"/>
    </row>
    <row r="134" spans="1:9" ht="14.1" customHeight="1" x14ac:dyDescent="0.25">
      <c r="A134" s="319"/>
      <c r="B134" s="320"/>
      <c r="C134" s="320"/>
      <c r="D134" s="320"/>
      <c r="E134" s="320"/>
      <c r="F134" s="320"/>
      <c r="G134" s="321"/>
      <c r="H134" s="316"/>
      <c r="I134" s="317"/>
    </row>
    <row r="135" spans="1:9" ht="14.1" customHeight="1" x14ac:dyDescent="0.25">
      <c r="A135" s="319"/>
      <c r="B135" s="320"/>
      <c r="C135" s="320"/>
      <c r="D135" s="320"/>
      <c r="E135" s="320"/>
      <c r="F135" s="320"/>
      <c r="G135" s="321"/>
      <c r="H135" s="316"/>
      <c r="I135" s="317"/>
    </row>
    <row r="136" spans="1:9" ht="14.1" customHeight="1" x14ac:dyDescent="0.25">
      <c r="A136" s="319"/>
      <c r="B136" s="320"/>
      <c r="C136" s="320"/>
      <c r="D136" s="320"/>
      <c r="E136" s="320"/>
      <c r="F136" s="320"/>
      <c r="G136" s="321"/>
      <c r="H136" s="316"/>
      <c r="I136" s="317"/>
    </row>
    <row r="137" spans="1:9" ht="14.1" customHeight="1" x14ac:dyDescent="0.25">
      <c r="A137" s="319"/>
      <c r="B137" s="320"/>
      <c r="C137" s="320"/>
      <c r="D137" s="320"/>
      <c r="E137" s="320"/>
      <c r="F137" s="320"/>
      <c r="G137" s="321"/>
      <c r="H137" s="316"/>
      <c r="I137" s="317"/>
    </row>
    <row r="138" spans="1:9" ht="14.1" customHeight="1" x14ac:dyDescent="0.25">
      <c r="A138" s="319"/>
      <c r="B138" s="320"/>
      <c r="C138" s="320"/>
      <c r="D138" s="320"/>
      <c r="E138" s="320"/>
      <c r="F138" s="320"/>
      <c r="G138" s="321"/>
      <c r="H138" s="316"/>
      <c r="I138" s="317"/>
    </row>
    <row r="139" spans="1:9" ht="14.1" customHeight="1" x14ac:dyDescent="0.25">
      <c r="A139" s="319"/>
      <c r="B139" s="320"/>
      <c r="C139" s="320"/>
      <c r="D139" s="320"/>
      <c r="E139" s="320"/>
      <c r="F139" s="320"/>
      <c r="G139" s="321"/>
      <c r="H139" s="316"/>
      <c r="I139" s="317"/>
    </row>
    <row r="140" spans="1:9" ht="14.1" customHeight="1" x14ac:dyDescent="0.25">
      <c r="A140" s="319"/>
      <c r="B140" s="320"/>
      <c r="C140" s="320"/>
      <c r="D140" s="320"/>
      <c r="E140" s="320"/>
      <c r="F140" s="320"/>
      <c r="G140" s="321"/>
      <c r="H140" s="316"/>
      <c r="I140" s="317"/>
    </row>
    <row r="141" spans="1:9" ht="14.1" customHeight="1" x14ac:dyDescent="0.25">
      <c r="A141" s="319"/>
      <c r="B141" s="320"/>
      <c r="C141" s="320"/>
      <c r="D141" s="320"/>
      <c r="E141" s="320"/>
      <c r="F141" s="320"/>
      <c r="G141" s="321"/>
      <c r="H141" s="316"/>
      <c r="I141" s="317"/>
    </row>
    <row r="142" spans="1:9" ht="14.1" customHeight="1" x14ac:dyDescent="0.25">
      <c r="A142" s="319"/>
      <c r="B142" s="320"/>
      <c r="C142" s="320"/>
      <c r="D142" s="320"/>
      <c r="E142" s="320"/>
      <c r="F142" s="320"/>
      <c r="G142" s="321"/>
      <c r="H142" s="316"/>
      <c r="I142" s="317"/>
    </row>
    <row r="143" spans="1:9" ht="14.1" customHeight="1" x14ac:dyDescent="0.25">
      <c r="A143" s="319"/>
      <c r="B143" s="320"/>
      <c r="C143" s="320"/>
      <c r="D143" s="320"/>
      <c r="E143" s="320"/>
      <c r="F143" s="320"/>
      <c r="G143" s="321"/>
      <c r="H143" s="316"/>
      <c r="I143" s="317"/>
    </row>
    <row r="144" spans="1:9" ht="14.1" customHeight="1" x14ac:dyDescent="0.25">
      <c r="A144" s="319"/>
      <c r="B144" s="320"/>
      <c r="C144" s="320"/>
      <c r="D144" s="320"/>
      <c r="E144" s="320"/>
      <c r="F144" s="320"/>
      <c r="G144" s="321"/>
      <c r="H144" s="316"/>
      <c r="I144" s="317"/>
    </row>
    <row r="145" spans="1:9" ht="14.1" customHeight="1" x14ac:dyDescent="0.25">
      <c r="A145" s="319"/>
      <c r="B145" s="320"/>
      <c r="C145" s="320"/>
      <c r="D145" s="320"/>
      <c r="E145" s="320"/>
      <c r="F145" s="320"/>
      <c r="G145" s="321"/>
      <c r="H145" s="316"/>
      <c r="I145" s="317"/>
    </row>
    <row r="146" spans="1:9" ht="14.1" customHeight="1" x14ac:dyDescent="0.25">
      <c r="A146" s="100"/>
      <c r="B146" s="315"/>
      <c r="C146" s="315"/>
      <c r="D146" s="315"/>
      <c r="E146" s="315"/>
      <c r="F146" s="315"/>
      <c r="G146" s="101"/>
      <c r="H146" s="322"/>
      <c r="I146" s="323"/>
    </row>
    <row r="147" spans="1:9" ht="14.1" customHeight="1" x14ac:dyDescent="0.25">
      <c r="A147" s="100"/>
      <c r="B147" s="318"/>
      <c r="C147" s="318"/>
      <c r="D147" s="318"/>
      <c r="E147" s="318"/>
      <c r="F147" s="318"/>
      <c r="G147" s="102"/>
      <c r="H147" s="316"/>
      <c r="I147" s="317"/>
    </row>
    <row r="148" spans="1:9" ht="14.1" customHeight="1" x14ac:dyDescent="0.25">
      <c r="A148" s="100"/>
      <c r="B148" s="315"/>
      <c r="C148" s="315"/>
      <c r="D148" s="315"/>
      <c r="E148" s="315"/>
      <c r="F148" s="315"/>
      <c r="G148" s="102"/>
      <c r="H148" s="316"/>
      <c r="I148" s="317"/>
    </row>
    <row r="149" spans="1:9" ht="14.1" customHeight="1" x14ac:dyDescent="0.25">
      <c r="A149" s="100"/>
      <c r="B149" s="315"/>
      <c r="C149" s="315"/>
      <c r="D149" s="315"/>
      <c r="E149" s="315"/>
      <c r="F149" s="315"/>
      <c r="G149" s="102"/>
      <c r="H149" s="316"/>
      <c r="I149" s="317"/>
    </row>
    <row r="150" spans="1:9" ht="14.1" customHeight="1" x14ac:dyDescent="0.25">
      <c r="A150" s="100"/>
      <c r="B150" s="315"/>
      <c r="C150" s="315"/>
      <c r="D150" s="315"/>
      <c r="E150" s="315"/>
      <c r="F150" s="315"/>
      <c r="G150" s="102"/>
      <c r="H150" s="316"/>
      <c r="I150" s="317"/>
    </row>
    <row r="151" spans="1:9" ht="14.1" customHeight="1" x14ac:dyDescent="0.25">
      <c r="A151" s="100"/>
      <c r="B151" s="315"/>
      <c r="C151" s="315"/>
      <c r="D151" s="315"/>
      <c r="E151" s="315"/>
      <c r="F151" s="315"/>
      <c r="G151" s="102"/>
      <c r="H151" s="316"/>
      <c r="I151" s="317"/>
    </row>
    <row r="152" spans="1:9" ht="14.1" customHeight="1" x14ac:dyDescent="0.25">
      <c r="A152" s="100"/>
      <c r="B152" s="315"/>
      <c r="C152" s="315"/>
      <c r="D152" s="315"/>
      <c r="E152" s="315"/>
      <c r="F152" s="315"/>
      <c r="G152" s="102"/>
      <c r="H152" s="316"/>
      <c r="I152" s="317"/>
    </row>
    <row r="153" spans="1:9" ht="14.1" customHeight="1" x14ac:dyDescent="0.25">
      <c r="A153" s="100"/>
      <c r="B153" s="315"/>
      <c r="C153" s="315"/>
      <c r="D153" s="315"/>
      <c r="E153" s="315"/>
      <c r="F153" s="315"/>
      <c r="G153" s="102"/>
      <c r="H153" s="316"/>
      <c r="I153" s="317"/>
    </row>
    <row r="154" spans="1:9" ht="14.1" customHeight="1" x14ac:dyDescent="0.25">
      <c r="A154" s="100"/>
      <c r="B154" s="315"/>
      <c r="C154" s="315"/>
      <c r="D154" s="315"/>
      <c r="E154" s="315"/>
      <c r="F154" s="315"/>
      <c r="G154" s="102"/>
      <c r="H154" s="316"/>
      <c r="I154" s="317"/>
    </row>
    <row r="155" spans="1:9" ht="14.1" customHeight="1" x14ac:dyDescent="0.25">
      <c r="A155" s="100"/>
      <c r="B155" s="315"/>
      <c r="C155" s="315"/>
      <c r="D155" s="315"/>
      <c r="E155" s="315"/>
      <c r="F155" s="315"/>
      <c r="G155" s="102"/>
      <c r="H155" s="316"/>
      <c r="I155" s="317"/>
    </row>
    <row r="156" spans="1:9" ht="14.1" customHeight="1" x14ac:dyDescent="0.25">
      <c r="A156" s="100"/>
      <c r="B156" s="315"/>
      <c r="C156" s="315"/>
      <c r="D156" s="315"/>
      <c r="E156" s="315"/>
      <c r="F156" s="315"/>
      <c r="G156" s="102"/>
      <c r="H156" s="316"/>
      <c r="I156" s="317"/>
    </row>
    <row r="157" spans="1:9" ht="14.1" customHeight="1" x14ac:dyDescent="0.25">
      <c r="A157" s="100"/>
      <c r="B157" s="315"/>
      <c r="C157" s="315"/>
      <c r="D157" s="315"/>
      <c r="E157" s="315"/>
      <c r="F157" s="315"/>
      <c r="G157" s="102"/>
      <c r="H157" s="316"/>
      <c r="I157" s="317"/>
    </row>
    <row r="158" spans="1:9" ht="14.1" customHeight="1" x14ac:dyDescent="0.25">
      <c r="A158" s="100"/>
      <c r="B158" s="315"/>
      <c r="C158" s="315"/>
      <c r="D158" s="315"/>
      <c r="E158" s="315"/>
      <c r="F158" s="315"/>
      <c r="G158" s="102"/>
      <c r="H158" s="316"/>
      <c r="I158" s="317"/>
    </row>
    <row r="159" spans="1:9" ht="14.1" customHeight="1" x14ac:dyDescent="0.25">
      <c r="A159" s="100"/>
      <c r="B159" s="315"/>
      <c r="C159" s="315"/>
      <c r="D159" s="315"/>
      <c r="E159" s="315"/>
      <c r="F159" s="315"/>
      <c r="G159" s="102"/>
      <c r="H159" s="316"/>
      <c r="I159" s="317"/>
    </row>
    <row r="160" spans="1:9" ht="14.1" customHeight="1" x14ac:dyDescent="0.25">
      <c r="A160" s="100"/>
      <c r="B160" s="315"/>
      <c r="C160" s="315"/>
      <c r="D160" s="315"/>
      <c r="E160" s="315"/>
      <c r="F160" s="315"/>
      <c r="G160" s="102"/>
      <c r="H160" s="316"/>
      <c r="I160" s="317"/>
    </row>
    <row r="161" spans="1:9" ht="14.1" customHeight="1" x14ac:dyDescent="0.25">
      <c r="A161" s="100"/>
      <c r="B161" s="315"/>
      <c r="C161" s="315"/>
      <c r="D161" s="315"/>
      <c r="E161" s="315"/>
      <c r="F161" s="315"/>
      <c r="G161" s="102"/>
      <c r="H161" s="316"/>
      <c r="I161" s="317"/>
    </row>
    <row r="162" spans="1:9" ht="14.1" customHeight="1" x14ac:dyDescent="0.25">
      <c r="A162" s="100"/>
      <c r="B162" s="315"/>
      <c r="C162" s="315"/>
      <c r="D162" s="315"/>
      <c r="E162" s="315"/>
      <c r="F162" s="315"/>
      <c r="G162" s="102"/>
      <c r="H162" s="316"/>
      <c r="I162" s="317"/>
    </row>
    <row r="163" spans="1:9" ht="14.1" customHeight="1" x14ac:dyDescent="0.25">
      <c r="A163" s="100"/>
      <c r="B163" s="315"/>
      <c r="C163" s="315"/>
      <c r="D163" s="315"/>
      <c r="E163" s="315"/>
      <c r="F163" s="315"/>
      <c r="G163" s="102"/>
      <c r="H163" s="316"/>
      <c r="I163" s="317"/>
    </row>
    <row r="164" spans="1:9" ht="14.1" customHeight="1" x14ac:dyDescent="0.25">
      <c r="A164" s="100"/>
      <c r="B164" s="315"/>
      <c r="C164" s="315"/>
      <c r="D164" s="315"/>
      <c r="E164" s="315"/>
      <c r="F164" s="315"/>
      <c r="G164" s="102"/>
      <c r="H164" s="316"/>
      <c r="I164" s="317"/>
    </row>
    <row r="165" spans="1:9" ht="14.1" customHeight="1" x14ac:dyDescent="0.25">
      <c r="A165" s="100"/>
      <c r="B165" s="315"/>
      <c r="C165" s="315"/>
      <c r="D165" s="315"/>
      <c r="E165" s="315"/>
      <c r="F165" s="315"/>
      <c r="G165" s="102"/>
      <c r="H165" s="316"/>
      <c r="I165" s="317"/>
    </row>
    <row r="166" spans="1:9" ht="14.1" customHeight="1" x14ac:dyDescent="0.25">
      <c r="A166" s="100"/>
      <c r="B166" s="315"/>
      <c r="C166" s="315"/>
      <c r="D166" s="315"/>
      <c r="E166" s="315"/>
      <c r="F166" s="315"/>
      <c r="G166" s="102"/>
      <c r="H166" s="316"/>
      <c r="I166" s="317"/>
    </row>
    <row r="167" spans="1:9" ht="14.1" customHeight="1" x14ac:dyDescent="0.25">
      <c r="A167" s="100"/>
      <c r="B167" s="315"/>
      <c r="C167" s="315"/>
      <c r="D167" s="315"/>
      <c r="E167" s="315"/>
      <c r="F167" s="315"/>
      <c r="G167" s="102"/>
      <c r="H167" s="316"/>
      <c r="I167" s="317"/>
    </row>
    <row r="168" spans="1:9" ht="14.1" customHeight="1" x14ac:dyDescent="0.25">
      <c r="A168" s="100"/>
      <c r="B168" s="315"/>
      <c r="C168" s="315"/>
      <c r="D168" s="315"/>
      <c r="E168" s="315"/>
      <c r="F168" s="315"/>
      <c r="G168" s="102"/>
      <c r="H168" s="316"/>
      <c r="I168" s="317"/>
    </row>
    <row r="169" spans="1:9" ht="14.1" customHeight="1" x14ac:dyDescent="0.25">
      <c r="A169" s="100"/>
      <c r="B169" s="274"/>
      <c r="C169" s="275"/>
      <c r="D169" s="275"/>
      <c r="E169" s="275"/>
      <c r="F169" s="276"/>
      <c r="G169" s="102"/>
      <c r="H169" s="272"/>
      <c r="I169" s="273"/>
    </row>
    <row r="170" spans="1:9" ht="14.1" customHeight="1" x14ac:dyDescent="0.25">
      <c r="A170" s="100"/>
      <c r="B170" s="281"/>
      <c r="C170" s="282"/>
      <c r="D170" s="282"/>
      <c r="E170" s="282"/>
      <c r="F170" s="283"/>
      <c r="G170" s="102"/>
      <c r="H170" s="272"/>
      <c r="I170" s="273"/>
    </row>
    <row r="171" spans="1:9" ht="14.1" customHeight="1" thickBot="1" x14ac:dyDescent="0.3">
      <c r="A171" s="103"/>
      <c r="B171" s="269"/>
      <c r="C171" s="269"/>
      <c r="D171" s="269"/>
      <c r="E171" s="269"/>
      <c r="F171" s="269"/>
      <c r="G171" s="104"/>
      <c r="H171" s="270"/>
      <c r="I171" s="271"/>
    </row>
    <row r="172" spans="1:9" ht="14.1" customHeight="1" x14ac:dyDescent="0.25">
      <c r="A172" s="111" t="s">
        <v>56</v>
      </c>
      <c r="B172" s="112"/>
      <c r="C172" s="112"/>
      <c r="D172" s="112"/>
      <c r="E172" s="112"/>
      <c r="F172" s="112"/>
      <c r="G172" s="113">
        <f>SUM('Pomocný list 2'!A59,'Pomocný list 2'!C59,'Pomocný list 2'!E59,'Pomocný list 2'!G59,'Pomocný list 2'!I59)</f>
        <v>0</v>
      </c>
      <c r="H172" s="277">
        <f>SUM('Pomocný list 2'!B59,'Pomocný list 2'!D59,'Pomocný list 2'!F59,'Pomocný list 2'!H59,'Pomocný list 2'!J59)</f>
        <v>0</v>
      </c>
      <c r="I172" s="278"/>
    </row>
    <row r="173" spans="1:9" ht="14.1" customHeight="1" x14ac:dyDescent="0.25">
      <c r="A173" s="108" t="s">
        <v>57</v>
      </c>
      <c r="B173" s="109"/>
      <c r="C173" s="109"/>
      <c r="D173" s="109"/>
      <c r="E173" s="109"/>
      <c r="F173" s="109"/>
      <c r="G173" s="110">
        <f>SUM('Pomocný list 2'!K59)</f>
        <v>0</v>
      </c>
      <c r="H173" s="279">
        <f>SUM('Pomocný list 2'!L59)</f>
        <v>0</v>
      </c>
      <c r="I173" s="280"/>
    </row>
    <row r="174" spans="1:9" ht="14.1" customHeight="1" x14ac:dyDescent="0.25">
      <c r="A174" s="114" t="s">
        <v>58</v>
      </c>
      <c r="B174" s="115"/>
      <c r="C174" s="115"/>
      <c r="D174" s="115"/>
      <c r="E174" s="115"/>
      <c r="F174" s="115"/>
      <c r="G174" s="107">
        <f>SUM(G172:G173)</f>
        <v>0</v>
      </c>
      <c r="H174" s="286">
        <f>SUM(H172:I173)</f>
        <v>0</v>
      </c>
      <c r="I174" s="287"/>
    </row>
    <row r="175" spans="1:9" ht="14.1" customHeight="1" thickBot="1" x14ac:dyDescent="0.3">
      <c r="A175" s="116" t="s">
        <v>253</v>
      </c>
      <c r="B175" s="117"/>
      <c r="C175" s="117"/>
      <c r="D175" s="117"/>
      <c r="E175" s="117"/>
      <c r="F175" s="117"/>
      <c r="G175" s="288">
        <f>SUM(G174:I174)</f>
        <v>0</v>
      </c>
      <c r="H175" s="288"/>
      <c r="I175" s="289"/>
    </row>
    <row r="176" spans="1:9" ht="14.1" customHeight="1" thickBot="1" x14ac:dyDescent="0.3">
      <c r="A176" s="118"/>
      <c r="B176" s="119"/>
      <c r="C176" s="119"/>
      <c r="D176" s="119"/>
      <c r="E176" s="119"/>
      <c r="F176" s="120"/>
      <c r="G176" s="120"/>
      <c r="H176" s="120"/>
      <c r="I176" s="121"/>
    </row>
    <row r="177" spans="1:9" ht="14.1" customHeight="1" thickBot="1" x14ac:dyDescent="0.3">
      <c r="A177" s="290" t="s">
        <v>59</v>
      </c>
      <c r="B177" s="291"/>
      <c r="C177" s="291"/>
      <c r="D177" s="291"/>
      <c r="E177" s="291"/>
      <c r="F177" s="291"/>
      <c r="G177" s="291"/>
      <c r="H177" s="292" t="s">
        <v>60</v>
      </c>
      <c r="I177" s="293"/>
    </row>
    <row r="178" spans="1:9" ht="14.1" customHeight="1" x14ac:dyDescent="0.25">
      <c r="A178" s="122" t="s">
        <v>61</v>
      </c>
      <c r="B178" s="123"/>
      <c r="C178" s="123"/>
      <c r="D178" s="123"/>
      <c r="E178" s="124"/>
      <c r="F178" s="125"/>
      <c r="G178" s="126"/>
      <c r="H178" s="292"/>
      <c r="I178" s="293"/>
    </row>
    <row r="179" spans="1:9" ht="14.1" customHeight="1" x14ac:dyDescent="0.25">
      <c r="A179" s="294"/>
      <c r="B179" s="295"/>
      <c r="C179" s="295"/>
      <c r="D179" s="295"/>
      <c r="E179" s="295"/>
      <c r="F179" s="295"/>
      <c r="G179" s="295"/>
      <c r="H179" s="284"/>
      <c r="I179" s="285"/>
    </row>
    <row r="180" spans="1:9" ht="14.1" customHeight="1" thickBot="1" x14ac:dyDescent="0.3">
      <c r="A180" s="296"/>
      <c r="B180" s="297"/>
      <c r="C180" s="297"/>
      <c r="D180" s="297"/>
      <c r="E180" s="297"/>
      <c r="F180" s="297"/>
      <c r="G180" s="297"/>
      <c r="H180" s="298"/>
      <c r="I180" s="299"/>
    </row>
    <row r="181" spans="1:9" ht="14.1" customHeight="1" thickBot="1" x14ac:dyDescent="0.3">
      <c r="A181" s="300" t="s">
        <v>62</v>
      </c>
      <c r="B181" s="301"/>
      <c r="C181" s="301"/>
      <c r="D181" s="301"/>
      <c r="E181" s="301"/>
      <c r="F181" s="301"/>
      <c r="G181" s="301"/>
      <c r="H181" s="302">
        <f>SUM(H179:I180)</f>
        <v>0</v>
      </c>
      <c r="I181" s="303"/>
    </row>
    <row r="182" spans="1:9" ht="14.1" customHeight="1" x14ac:dyDescent="0.25">
      <c r="A182" s="127"/>
      <c r="B182" s="128"/>
      <c r="C182" s="128"/>
      <c r="D182" s="128"/>
      <c r="E182" s="128"/>
      <c r="F182" s="128"/>
      <c r="G182" s="128"/>
      <c r="H182" s="304"/>
      <c r="I182" s="305"/>
    </row>
    <row r="183" spans="1:9" ht="14.1" customHeight="1" x14ac:dyDescent="0.25">
      <c r="A183" s="306" t="s">
        <v>63</v>
      </c>
      <c r="B183" s="307"/>
      <c r="C183" s="307"/>
      <c r="D183" s="307"/>
      <c r="E183" s="307"/>
      <c r="F183" s="307"/>
      <c r="G183" s="307"/>
      <c r="H183" s="307"/>
      <c r="I183" s="308"/>
    </row>
    <row r="184" spans="1:9" s="3" customFormat="1" ht="14.1" customHeight="1" x14ac:dyDescent="0.25">
      <c r="A184" s="306" t="s">
        <v>64</v>
      </c>
      <c r="B184" s="307"/>
      <c r="C184" s="307"/>
      <c r="D184" s="307"/>
      <c r="E184" s="307"/>
      <c r="F184" s="307"/>
      <c r="G184" s="307"/>
      <c r="H184" s="307"/>
      <c r="I184" s="308"/>
    </row>
    <row r="185" spans="1:9" s="3" customFormat="1" ht="14.1" customHeight="1" thickBot="1" x14ac:dyDescent="0.3">
      <c r="A185" s="129"/>
      <c r="B185" s="130"/>
      <c r="C185" s="130"/>
      <c r="D185" s="130"/>
      <c r="E185" s="130"/>
      <c r="F185" s="130"/>
      <c r="G185" s="130"/>
      <c r="H185" s="130"/>
      <c r="I185" s="131"/>
    </row>
    <row r="186" spans="1:9" ht="33" customHeight="1" x14ac:dyDescent="0.25">
      <c r="A186" s="309"/>
      <c r="B186" s="310"/>
      <c r="C186" s="310"/>
      <c r="D186" s="311" t="s">
        <v>65</v>
      </c>
      <c r="E186" s="311"/>
      <c r="F186" s="312" t="s">
        <v>66</v>
      </c>
      <c r="G186" s="312"/>
      <c r="H186" s="313" t="s">
        <v>67</v>
      </c>
      <c r="I186" s="314"/>
    </row>
    <row r="187" spans="1:9" ht="14.1" customHeight="1" x14ac:dyDescent="0.25">
      <c r="A187" s="266" t="s">
        <v>68</v>
      </c>
      <c r="B187" s="267"/>
      <c r="C187" s="267"/>
      <c r="D187" s="268">
        <f>ROUNDDOWN(G173,-3)</f>
        <v>0</v>
      </c>
      <c r="E187" s="268"/>
      <c r="F187" s="263">
        <f>H173+D201</f>
        <v>0</v>
      </c>
      <c r="G187" s="263"/>
      <c r="H187" s="259">
        <f t="shared" ref="H187:H193" si="0">SUM(D187:G187)</f>
        <v>0</v>
      </c>
      <c r="I187" s="260"/>
    </row>
    <row r="188" spans="1:9" ht="14.1" customHeight="1" x14ac:dyDescent="0.25">
      <c r="A188" s="261" t="s">
        <v>69</v>
      </c>
      <c r="B188" s="262"/>
      <c r="C188" s="262"/>
      <c r="D188" s="263">
        <f>ROUNDDOWN(G172,-3)</f>
        <v>0</v>
      </c>
      <c r="E188" s="263"/>
      <c r="F188" s="263">
        <f>SUM(F189:F193)</f>
        <v>0</v>
      </c>
      <c r="G188" s="263"/>
      <c r="H188" s="264">
        <f t="shared" si="0"/>
        <v>0</v>
      </c>
      <c r="I188" s="265"/>
    </row>
    <row r="189" spans="1:9" ht="14.1" customHeight="1" x14ac:dyDescent="0.25">
      <c r="A189" s="79" t="s">
        <v>289</v>
      </c>
      <c r="B189" s="53"/>
      <c r="C189" s="54"/>
      <c r="D189" s="253">
        <f>'Pomocný list 2'!A59</f>
        <v>0</v>
      </c>
      <c r="E189" s="253"/>
      <c r="F189" s="253">
        <f>'Pomocný list 2'!B59</f>
        <v>0</v>
      </c>
      <c r="G189" s="253"/>
      <c r="H189" s="254">
        <f t="shared" si="0"/>
        <v>0</v>
      </c>
      <c r="I189" s="255"/>
    </row>
    <row r="190" spans="1:9" ht="14.1" customHeight="1" x14ac:dyDescent="0.25">
      <c r="A190" s="79" t="s">
        <v>290</v>
      </c>
      <c r="B190" s="53"/>
      <c r="C190" s="54"/>
      <c r="D190" s="253">
        <f>'Pomocný list 2'!C59</f>
        <v>0</v>
      </c>
      <c r="E190" s="253"/>
      <c r="F190" s="253">
        <f>'Pomocný list 2'!D59</f>
        <v>0</v>
      </c>
      <c r="G190" s="253"/>
      <c r="H190" s="254">
        <f t="shared" si="0"/>
        <v>0</v>
      </c>
      <c r="I190" s="255"/>
    </row>
    <row r="191" spans="1:9" ht="14.1" customHeight="1" x14ac:dyDescent="0.25">
      <c r="A191" s="79" t="s">
        <v>291</v>
      </c>
      <c r="B191" s="53"/>
      <c r="C191" s="54"/>
      <c r="D191" s="253">
        <f>'Pomocný list 2'!E59</f>
        <v>0</v>
      </c>
      <c r="E191" s="253"/>
      <c r="F191" s="253">
        <f>'Pomocný list 2'!F59</f>
        <v>0</v>
      </c>
      <c r="G191" s="253"/>
      <c r="H191" s="254">
        <f t="shared" si="0"/>
        <v>0</v>
      </c>
      <c r="I191" s="255"/>
    </row>
    <row r="192" spans="1:9" ht="14.1" customHeight="1" x14ac:dyDescent="0.25">
      <c r="A192" s="79" t="s">
        <v>292</v>
      </c>
      <c r="B192" s="53"/>
      <c r="C192" s="54"/>
      <c r="D192" s="253">
        <f>'Pomocný list 2'!G59</f>
        <v>0</v>
      </c>
      <c r="E192" s="253"/>
      <c r="F192" s="253">
        <f>'Pomocný list 2'!H59</f>
        <v>0</v>
      </c>
      <c r="G192" s="253"/>
      <c r="H192" s="254">
        <f t="shared" si="0"/>
        <v>0</v>
      </c>
      <c r="I192" s="255"/>
    </row>
    <row r="193" spans="1:9" ht="14.1" customHeight="1" thickBot="1" x14ac:dyDescent="0.3">
      <c r="A193" s="132" t="s">
        <v>293</v>
      </c>
      <c r="B193" s="133"/>
      <c r="C193" s="134"/>
      <c r="D193" s="256">
        <f>'Pomocný list 2'!I59</f>
        <v>0</v>
      </c>
      <c r="E193" s="256"/>
      <c r="F193" s="256">
        <f>'Pomocný list 2'!J59+D202</f>
        <v>0</v>
      </c>
      <c r="G193" s="256"/>
      <c r="H193" s="257">
        <f t="shared" si="0"/>
        <v>0</v>
      </c>
      <c r="I193" s="258"/>
    </row>
    <row r="194" spans="1:9" ht="14.1" customHeight="1" thickBot="1" x14ac:dyDescent="0.3">
      <c r="A194" s="135"/>
      <c r="B194" s="56"/>
      <c r="C194" s="53"/>
      <c r="D194" s="53"/>
      <c r="E194" s="77"/>
      <c r="F194" s="77"/>
      <c r="G194" s="77"/>
      <c r="H194" s="77"/>
      <c r="I194" s="32"/>
    </row>
    <row r="195" spans="1:9" ht="14.1" customHeight="1" x14ac:dyDescent="0.25">
      <c r="A195" s="238"/>
      <c r="B195" s="239"/>
      <c r="C195" s="239"/>
      <c r="D195" s="240" t="s">
        <v>70</v>
      </c>
      <c r="E195" s="240"/>
      <c r="F195" s="241" t="s">
        <v>71</v>
      </c>
      <c r="G195" s="241"/>
      <c r="H195" s="53"/>
      <c r="I195" s="32"/>
    </row>
    <row r="196" spans="1:9" ht="14.1" customHeight="1" thickBot="1" x14ac:dyDescent="0.3">
      <c r="A196" s="242" t="s">
        <v>72</v>
      </c>
      <c r="B196" s="243"/>
      <c r="C196" s="243"/>
      <c r="D196" s="244">
        <f>SUM(D187:E188)</f>
        <v>0</v>
      </c>
      <c r="E196" s="244"/>
      <c r="F196" s="136" t="e">
        <f>D196/D200</f>
        <v>#DIV/0!</v>
      </c>
      <c r="G196" s="245" t="s">
        <v>73</v>
      </c>
      <c r="H196" s="142"/>
      <c r="I196" s="35"/>
    </row>
    <row r="197" spans="1:9" ht="14.1" customHeight="1" thickBot="1" x14ac:dyDescent="0.3">
      <c r="A197" s="247" t="s">
        <v>74</v>
      </c>
      <c r="B197" s="248"/>
      <c r="C197" s="248"/>
      <c r="D197" s="249">
        <f>SUM(F187:G188)</f>
        <v>0</v>
      </c>
      <c r="E197" s="249"/>
      <c r="F197" s="137" t="e">
        <f>D197/D200</f>
        <v>#DIV/0!</v>
      </c>
      <c r="G197" s="245"/>
      <c r="H197" s="142"/>
      <c r="I197" s="35"/>
    </row>
    <row r="198" spans="1:9" ht="14.1" customHeight="1" thickBot="1" x14ac:dyDescent="0.3">
      <c r="A198" s="52" t="s">
        <v>75</v>
      </c>
      <c r="B198" s="53"/>
      <c r="C198" s="60"/>
      <c r="D198" s="250">
        <f>D197-D199</f>
        <v>0</v>
      </c>
      <c r="E198" s="250"/>
      <c r="F198" s="138" t="e">
        <f>D198/D200</f>
        <v>#DIV/0!</v>
      </c>
      <c r="G198" s="245"/>
      <c r="H198" s="60"/>
      <c r="I198" s="33"/>
    </row>
    <row r="199" spans="1:9" ht="14.1" customHeight="1" thickBot="1" x14ac:dyDescent="0.3">
      <c r="A199" s="52" t="s">
        <v>76</v>
      </c>
      <c r="B199" s="53"/>
      <c r="C199" s="60"/>
      <c r="D199" s="251">
        <f>SUM(H179:I180)</f>
        <v>0</v>
      </c>
      <c r="E199" s="251"/>
      <c r="F199" s="138" t="e">
        <f>D199/D200</f>
        <v>#DIV/0!</v>
      </c>
      <c r="G199" s="245"/>
      <c r="H199" s="60"/>
      <c r="I199" s="33"/>
    </row>
    <row r="200" spans="1:9" ht="14.1" customHeight="1" x14ac:dyDescent="0.25">
      <c r="A200" s="139" t="s">
        <v>77</v>
      </c>
      <c r="B200" s="140"/>
      <c r="C200" s="140"/>
      <c r="D200" s="252">
        <f>SUM(D196:E197)</f>
        <v>0</v>
      </c>
      <c r="E200" s="252"/>
      <c r="F200" s="141" t="e">
        <f>SUM(F196:F197)</f>
        <v>#DIV/0!</v>
      </c>
      <c r="G200" s="246"/>
      <c r="H200" s="60"/>
      <c r="I200" s="33"/>
    </row>
    <row r="201" spans="1:9" ht="15.75" customHeight="1" x14ac:dyDescent="0.25">
      <c r="A201" s="212" t="s">
        <v>78</v>
      </c>
      <c r="B201" s="212"/>
      <c r="C201" s="212"/>
      <c r="D201" s="213">
        <f>G173-D187</f>
        <v>0</v>
      </c>
      <c r="E201" s="213"/>
      <c r="F201" s="214" t="s">
        <v>79</v>
      </c>
      <c r="G201" s="214"/>
      <c r="H201" s="60"/>
      <c r="I201" s="33"/>
    </row>
    <row r="202" spans="1:9" ht="27" customHeight="1" thickBot="1" x14ac:dyDescent="0.3">
      <c r="A202" s="215" t="s">
        <v>80</v>
      </c>
      <c r="B202" s="215"/>
      <c r="C202" s="215"/>
      <c r="D202" s="213">
        <f>G172-D188</f>
        <v>0</v>
      </c>
      <c r="E202" s="213"/>
      <c r="F202" s="214"/>
      <c r="G202" s="214"/>
      <c r="H202" s="70"/>
      <c r="I202" s="34"/>
    </row>
    <row r="203" spans="1:9" ht="14.1" customHeight="1" x14ac:dyDescent="0.25">
      <c r="A203" s="229" t="s">
        <v>294</v>
      </c>
      <c r="B203" s="230"/>
      <c r="C203" s="230"/>
      <c r="D203" s="230"/>
      <c r="E203" s="230"/>
      <c r="F203" s="230"/>
      <c r="G203" s="230"/>
      <c r="H203" s="231"/>
      <c r="I203" s="232"/>
    </row>
    <row r="204" spans="1:9" ht="14.1" customHeight="1" x14ac:dyDescent="0.25">
      <c r="A204" s="233"/>
      <c r="B204" s="230"/>
      <c r="C204" s="230"/>
      <c r="D204" s="230"/>
      <c r="E204" s="230"/>
      <c r="F204" s="230"/>
      <c r="G204" s="230"/>
      <c r="H204" s="230"/>
      <c r="I204" s="234"/>
    </row>
    <row r="205" spans="1:9" ht="13.5" customHeight="1" x14ac:dyDescent="0.25">
      <c r="A205" s="235"/>
      <c r="B205" s="236"/>
      <c r="C205" s="236"/>
      <c r="D205" s="236"/>
      <c r="E205" s="236"/>
      <c r="F205" s="236"/>
      <c r="G205" s="236"/>
      <c r="H205" s="236"/>
      <c r="I205" s="237"/>
    </row>
    <row r="206" spans="1:9" ht="14.1" customHeight="1" x14ac:dyDescent="0.25">
      <c r="A206" s="52" t="s">
        <v>269</v>
      </c>
      <c r="B206" s="145"/>
      <c r="C206" s="145"/>
      <c r="D206" s="146"/>
      <c r="E206" s="146"/>
      <c r="F206" s="147"/>
      <c r="G206" s="147"/>
      <c r="H206" s="53"/>
      <c r="I206" s="148"/>
    </row>
    <row r="207" spans="1:9" ht="14.1" customHeight="1" x14ac:dyDescent="0.25">
      <c r="A207" s="79" t="s">
        <v>262</v>
      </c>
      <c r="B207" s="48"/>
      <c r="C207" s="48"/>
      <c r="D207" s="48" t="s">
        <v>260</v>
      </c>
      <c r="E207" s="146"/>
      <c r="F207" s="146" t="s">
        <v>261</v>
      </c>
      <c r="G207" s="149"/>
      <c r="H207" s="149" t="s">
        <v>268</v>
      </c>
      <c r="I207" s="148"/>
    </row>
    <row r="208" spans="1:9" ht="14.1" customHeight="1" x14ac:dyDescent="0.25">
      <c r="A208" s="222"/>
      <c r="B208" s="223"/>
      <c r="C208" s="224"/>
      <c r="D208" s="227"/>
      <c r="E208" s="228"/>
      <c r="F208" s="225"/>
      <c r="G208" s="226"/>
      <c r="H208" s="143"/>
      <c r="I208" s="40"/>
    </row>
    <row r="209" spans="1:9" ht="14.1" customHeight="1" x14ac:dyDescent="0.25">
      <c r="A209" s="222"/>
      <c r="B209" s="223"/>
      <c r="C209" s="224"/>
      <c r="D209" s="227"/>
      <c r="E209" s="228"/>
      <c r="F209" s="225"/>
      <c r="G209" s="226"/>
      <c r="H209" s="143"/>
      <c r="I209" s="40"/>
    </row>
    <row r="210" spans="1:9" ht="14.1" customHeight="1" x14ac:dyDescent="0.25">
      <c r="A210" s="222"/>
      <c r="B210" s="223"/>
      <c r="C210" s="224"/>
      <c r="D210" s="227"/>
      <c r="E210" s="228"/>
      <c r="F210" s="225"/>
      <c r="G210" s="226"/>
      <c r="H210" s="143"/>
      <c r="I210" s="40"/>
    </row>
    <row r="211" spans="1:9" ht="14.1" customHeight="1" x14ac:dyDescent="0.25">
      <c r="A211" s="222"/>
      <c r="B211" s="223"/>
      <c r="C211" s="224"/>
      <c r="D211" s="227"/>
      <c r="E211" s="228"/>
      <c r="F211" s="225"/>
      <c r="G211" s="226"/>
      <c r="H211" s="143"/>
      <c r="I211" s="40"/>
    </row>
    <row r="212" spans="1:9" ht="14.1" customHeight="1" x14ac:dyDescent="0.25">
      <c r="A212" s="222"/>
      <c r="B212" s="223"/>
      <c r="C212" s="224"/>
      <c r="D212" s="227"/>
      <c r="E212" s="228"/>
      <c r="F212" s="225"/>
      <c r="G212" s="226"/>
      <c r="H212" s="143"/>
      <c r="I212" s="40"/>
    </row>
    <row r="213" spans="1:9" ht="14.1" customHeight="1" x14ac:dyDescent="0.25">
      <c r="A213" s="222"/>
      <c r="B213" s="223"/>
      <c r="C213" s="224"/>
      <c r="D213" s="227"/>
      <c r="E213" s="228"/>
      <c r="F213" s="225"/>
      <c r="G213" s="226"/>
      <c r="H213" s="143"/>
      <c r="I213" s="40"/>
    </row>
    <row r="214" spans="1:9" ht="14.1" customHeight="1" x14ac:dyDescent="0.25">
      <c r="A214" s="222"/>
      <c r="B214" s="223"/>
      <c r="C214" s="224"/>
      <c r="D214" s="227"/>
      <c r="E214" s="228"/>
      <c r="F214" s="225"/>
      <c r="G214" s="226"/>
      <c r="H214" s="143"/>
      <c r="I214" s="40"/>
    </row>
    <row r="215" spans="1:9" ht="15" customHeight="1" x14ac:dyDescent="0.25">
      <c r="A215" s="150"/>
      <c r="B215" s="145"/>
      <c r="C215" s="145"/>
      <c r="D215" s="146"/>
      <c r="E215" s="146"/>
      <c r="F215" s="147"/>
      <c r="G215" s="147"/>
      <c r="H215" s="53"/>
      <c r="I215" s="40"/>
    </row>
    <row r="216" spans="1:9" ht="14.1" customHeight="1" x14ac:dyDescent="0.25">
      <c r="A216" s="52" t="s">
        <v>263</v>
      </c>
      <c r="B216" s="145"/>
      <c r="C216" s="145"/>
      <c r="D216" s="146"/>
      <c r="E216" s="146"/>
      <c r="F216" s="147"/>
      <c r="G216" s="147"/>
      <c r="H216" s="53"/>
      <c r="I216" s="40"/>
    </row>
    <row r="217" spans="1:9" ht="14.1" customHeight="1" x14ac:dyDescent="0.25">
      <c r="A217" s="79" t="s">
        <v>264</v>
      </c>
      <c r="B217" s="145"/>
      <c r="C217" s="145"/>
      <c r="D217" s="146"/>
      <c r="E217" s="146"/>
      <c r="F217" s="147"/>
      <c r="G217" s="147"/>
      <c r="H217" s="53"/>
      <c r="I217" s="40"/>
    </row>
    <row r="218" spans="1:9" ht="14.25" customHeight="1" x14ac:dyDescent="0.25">
      <c r="A218" s="150"/>
      <c r="B218" s="145"/>
      <c r="C218" s="145"/>
      <c r="D218" s="146"/>
      <c r="E218" s="146"/>
      <c r="F218" s="147"/>
      <c r="G218" s="147"/>
      <c r="H218" s="53"/>
      <c r="I218" s="40"/>
    </row>
    <row r="219" spans="1:9" ht="14.1" customHeight="1" x14ac:dyDescent="0.25">
      <c r="A219" s="79" t="s">
        <v>265</v>
      </c>
      <c r="B219" s="145"/>
      <c r="C219" s="145"/>
      <c r="D219" s="48" t="s">
        <v>266</v>
      </c>
      <c r="E219" s="146"/>
      <c r="F219" s="146" t="s">
        <v>267</v>
      </c>
      <c r="G219" s="147"/>
      <c r="H219" s="147"/>
      <c r="I219" s="40"/>
    </row>
    <row r="220" spans="1:9" ht="14.1" customHeight="1" x14ac:dyDescent="0.25">
      <c r="A220" s="222"/>
      <c r="B220" s="223"/>
      <c r="C220" s="224"/>
      <c r="D220" s="227"/>
      <c r="E220" s="228"/>
      <c r="F220" s="144"/>
      <c r="G220" s="151"/>
      <c r="H220" s="152"/>
      <c r="I220" s="40"/>
    </row>
    <row r="221" spans="1:9" ht="14.1" customHeight="1" x14ac:dyDescent="0.25">
      <c r="A221" s="222"/>
      <c r="B221" s="223"/>
      <c r="C221" s="224"/>
      <c r="D221" s="227"/>
      <c r="E221" s="228"/>
      <c r="F221" s="144"/>
      <c r="G221" s="151"/>
      <c r="H221" s="152"/>
      <c r="I221" s="40"/>
    </row>
    <row r="222" spans="1:9" ht="14.1" customHeight="1" x14ac:dyDescent="0.25">
      <c r="A222" s="222"/>
      <c r="B222" s="223"/>
      <c r="C222" s="224"/>
      <c r="D222" s="227"/>
      <c r="E222" s="228"/>
      <c r="F222" s="144"/>
      <c r="G222" s="151"/>
      <c r="H222" s="152"/>
      <c r="I222" s="40"/>
    </row>
    <row r="223" spans="1:9" ht="14.1" customHeight="1" x14ac:dyDescent="0.25">
      <c r="A223" s="222"/>
      <c r="B223" s="223"/>
      <c r="C223" s="224"/>
      <c r="D223" s="227"/>
      <c r="E223" s="228"/>
      <c r="F223" s="144"/>
      <c r="G223" s="151"/>
      <c r="H223" s="152"/>
      <c r="I223" s="40"/>
    </row>
    <row r="224" spans="1:9" ht="14.1" customHeight="1" x14ac:dyDescent="0.25">
      <c r="A224" s="222"/>
      <c r="B224" s="223"/>
      <c r="C224" s="224"/>
      <c r="D224" s="227"/>
      <c r="E224" s="228"/>
      <c r="F224" s="144"/>
      <c r="G224" s="151"/>
      <c r="H224" s="152"/>
      <c r="I224" s="40"/>
    </row>
    <row r="225" spans="1:9" ht="14.1" customHeight="1" x14ac:dyDescent="0.25">
      <c r="A225" s="222"/>
      <c r="B225" s="223"/>
      <c r="C225" s="224"/>
      <c r="D225" s="227"/>
      <c r="E225" s="228"/>
      <c r="F225" s="144"/>
      <c r="G225" s="151"/>
      <c r="H225" s="152"/>
      <c r="I225" s="40"/>
    </row>
    <row r="226" spans="1:9" ht="14.1" customHeight="1" x14ac:dyDescent="0.25">
      <c r="A226" s="222"/>
      <c r="B226" s="223"/>
      <c r="C226" s="224"/>
      <c r="D226" s="227"/>
      <c r="E226" s="228"/>
      <c r="F226" s="144"/>
      <c r="G226" s="151"/>
      <c r="H226" s="152"/>
      <c r="I226" s="40"/>
    </row>
    <row r="227" spans="1:9" ht="15" customHeight="1" thickBot="1" x14ac:dyDescent="0.3">
      <c r="A227" s="153"/>
      <c r="B227" s="154"/>
      <c r="C227" s="154"/>
      <c r="D227" s="155"/>
      <c r="E227" s="155"/>
      <c r="F227" s="151"/>
      <c r="G227" s="151"/>
      <c r="H227" s="152"/>
      <c r="I227" s="40"/>
    </row>
    <row r="228" spans="1:9" ht="14.1" customHeight="1" x14ac:dyDescent="0.25">
      <c r="A228" s="216" t="s">
        <v>81</v>
      </c>
      <c r="B228" s="217"/>
      <c r="C228" s="217"/>
      <c r="D228" s="217"/>
      <c r="E228" s="217"/>
      <c r="F228" s="217"/>
      <c r="G228" s="217"/>
      <c r="H228" s="217"/>
      <c r="I228" s="218"/>
    </row>
    <row r="229" spans="1:9" ht="14.1" customHeight="1" thickBot="1" x14ac:dyDescent="0.3">
      <c r="A229" s="219"/>
      <c r="B229" s="220"/>
      <c r="C229" s="220"/>
      <c r="D229" s="220"/>
      <c r="E229" s="220"/>
      <c r="F229" s="220"/>
      <c r="G229" s="220"/>
      <c r="H229" s="220"/>
      <c r="I229" s="221"/>
    </row>
    <row r="230" spans="1:9" ht="14.1" customHeight="1" x14ac:dyDescent="0.25">
      <c r="A230" s="196" t="s">
        <v>295</v>
      </c>
      <c r="B230" s="197"/>
      <c r="C230" s="197"/>
      <c r="D230" s="197"/>
      <c r="E230" s="197"/>
      <c r="F230" s="197"/>
      <c r="G230" s="197"/>
      <c r="H230" s="197"/>
      <c r="I230" s="198"/>
    </row>
    <row r="231" spans="1:9" ht="14.1" customHeight="1" x14ac:dyDescent="0.25">
      <c r="A231" s="196"/>
      <c r="B231" s="197"/>
      <c r="C231" s="197"/>
      <c r="D231" s="197"/>
      <c r="E231" s="197"/>
      <c r="F231" s="197"/>
      <c r="G231" s="197"/>
      <c r="H231" s="197"/>
      <c r="I231" s="198"/>
    </row>
    <row r="232" spans="1:9" ht="14.1" customHeight="1" x14ac:dyDescent="0.25">
      <c r="A232" s="196"/>
      <c r="B232" s="197"/>
      <c r="C232" s="197"/>
      <c r="D232" s="197"/>
      <c r="E232" s="197"/>
      <c r="F232" s="197"/>
      <c r="G232" s="197"/>
      <c r="H232" s="197"/>
      <c r="I232" s="198"/>
    </row>
    <row r="233" spans="1:9" ht="14.1" customHeight="1" x14ac:dyDescent="0.25">
      <c r="A233" s="196"/>
      <c r="B233" s="197"/>
      <c r="C233" s="197"/>
      <c r="D233" s="197"/>
      <c r="E233" s="197"/>
      <c r="F233" s="197"/>
      <c r="G233" s="197"/>
      <c r="H233" s="197"/>
      <c r="I233" s="198"/>
    </row>
    <row r="234" spans="1:9" ht="14.1" customHeight="1" x14ac:dyDescent="0.25">
      <c r="A234" s="196"/>
      <c r="B234" s="197"/>
      <c r="C234" s="197"/>
      <c r="D234" s="197"/>
      <c r="E234" s="197"/>
      <c r="F234" s="197"/>
      <c r="G234" s="197"/>
      <c r="H234" s="197"/>
      <c r="I234" s="198"/>
    </row>
    <row r="235" spans="1:9" ht="16.5" customHeight="1" x14ac:dyDescent="0.25">
      <c r="A235" s="196"/>
      <c r="B235" s="197"/>
      <c r="C235" s="197"/>
      <c r="D235" s="197"/>
      <c r="E235" s="197"/>
      <c r="F235" s="197"/>
      <c r="G235" s="197"/>
      <c r="H235" s="197"/>
      <c r="I235" s="198"/>
    </row>
    <row r="236" spans="1:9" ht="15" customHeight="1" x14ac:dyDescent="0.25">
      <c r="A236" s="203" t="s">
        <v>279</v>
      </c>
      <c r="B236" s="204"/>
      <c r="C236" s="204"/>
      <c r="D236" s="204"/>
      <c r="E236" s="204"/>
      <c r="F236" s="204"/>
      <c r="G236" s="204"/>
      <c r="H236" s="204"/>
      <c r="I236" s="205"/>
    </row>
    <row r="237" spans="1:9" ht="15" customHeight="1" x14ac:dyDescent="0.25">
      <c r="A237" s="206"/>
      <c r="B237" s="204"/>
      <c r="C237" s="204"/>
      <c r="D237" s="204"/>
      <c r="E237" s="204"/>
      <c r="F237" s="204"/>
      <c r="G237" s="204"/>
      <c r="H237" s="204"/>
      <c r="I237" s="205"/>
    </row>
    <row r="238" spans="1:9" ht="18.75" customHeight="1" x14ac:dyDescent="0.25">
      <c r="A238" s="206"/>
      <c r="B238" s="204"/>
      <c r="C238" s="204"/>
      <c r="D238" s="204"/>
      <c r="E238" s="204"/>
      <c r="F238" s="204"/>
      <c r="G238" s="204"/>
      <c r="H238" s="204"/>
      <c r="I238" s="205"/>
    </row>
    <row r="239" spans="1:9" ht="14.1" customHeight="1" x14ac:dyDescent="0.25">
      <c r="A239" s="52"/>
      <c r="B239" s="53"/>
      <c r="C239" s="53"/>
      <c r="D239" s="53"/>
      <c r="E239" s="53"/>
      <c r="F239" s="53"/>
      <c r="G239" s="53"/>
      <c r="H239" s="53"/>
      <c r="I239" s="148"/>
    </row>
    <row r="240" spans="1:9" ht="14.1" customHeight="1" x14ac:dyDescent="0.25">
      <c r="A240" s="156" t="s">
        <v>82</v>
      </c>
      <c r="B240" s="199"/>
      <c r="C240" s="199"/>
      <c r="D240" s="199"/>
      <c r="E240" s="199"/>
      <c r="F240" s="55" t="s">
        <v>83</v>
      </c>
      <c r="G240" s="199"/>
      <c r="H240" s="199"/>
      <c r="I240" s="148"/>
    </row>
    <row r="241" spans="1:9" ht="14.1" customHeight="1" x14ac:dyDescent="0.25">
      <c r="A241" s="52"/>
      <c r="B241" s="53"/>
      <c r="C241" s="53"/>
      <c r="D241" s="53"/>
      <c r="E241" s="53"/>
      <c r="F241" s="53"/>
      <c r="G241" s="53"/>
      <c r="H241" s="53"/>
      <c r="I241" s="148"/>
    </row>
    <row r="242" spans="1:9" ht="14.1" customHeight="1" x14ac:dyDescent="0.25">
      <c r="A242" s="207" t="s">
        <v>270</v>
      </c>
      <c r="B242" s="208"/>
      <c r="C242" s="208"/>
      <c r="D242" s="53"/>
      <c r="E242" s="200"/>
      <c r="F242" s="200"/>
      <c r="G242" s="200"/>
      <c r="H242" s="200"/>
      <c r="I242" s="148"/>
    </row>
    <row r="243" spans="1:9" ht="14.1" customHeight="1" x14ac:dyDescent="0.25">
      <c r="A243" s="209"/>
      <c r="B243" s="208"/>
      <c r="C243" s="208"/>
      <c r="D243" s="53"/>
      <c r="E243" s="200"/>
      <c r="F243" s="200"/>
      <c r="G243" s="200"/>
      <c r="H243" s="200"/>
      <c r="I243" s="148"/>
    </row>
    <row r="244" spans="1:9" ht="14.1" customHeight="1" x14ac:dyDescent="0.25">
      <c r="A244" s="210" t="s">
        <v>296</v>
      </c>
      <c r="B244" s="211"/>
      <c r="C244" s="157"/>
      <c r="D244" s="53"/>
      <c r="E244" s="200"/>
      <c r="F244" s="200"/>
      <c r="G244" s="200"/>
      <c r="H244" s="200"/>
      <c r="I244" s="148"/>
    </row>
    <row r="245" spans="1:9" ht="14.25" customHeight="1" x14ac:dyDescent="0.25">
      <c r="A245" s="210" t="s">
        <v>297</v>
      </c>
      <c r="B245" s="211"/>
      <c r="C245" s="157"/>
      <c r="D245" s="53"/>
      <c r="E245" s="200"/>
      <c r="F245" s="200"/>
      <c r="G245" s="200"/>
      <c r="H245" s="200"/>
      <c r="I245" s="148"/>
    </row>
    <row r="246" spans="1:9" ht="14.1" customHeight="1" x14ac:dyDescent="0.25">
      <c r="A246" s="52"/>
      <c r="B246" s="53"/>
      <c r="C246" s="53"/>
      <c r="D246" s="53"/>
      <c r="E246" s="200"/>
      <c r="F246" s="200"/>
      <c r="G246" s="200"/>
      <c r="H246" s="200"/>
      <c r="I246" s="148"/>
    </row>
    <row r="247" spans="1:9" ht="14.1" customHeight="1" x14ac:dyDescent="0.25">
      <c r="A247" s="52"/>
      <c r="B247" s="53"/>
      <c r="C247" s="53"/>
      <c r="D247" s="53"/>
      <c r="E247" s="200"/>
      <c r="F247" s="200"/>
      <c r="G247" s="200"/>
      <c r="H247" s="200"/>
      <c r="I247" s="148"/>
    </row>
    <row r="248" spans="1:9" ht="14.1" customHeight="1" thickBot="1" x14ac:dyDescent="0.3">
      <c r="A248" s="52"/>
      <c r="B248" s="53"/>
      <c r="C248" s="53"/>
      <c r="D248" s="158"/>
      <c r="E248" s="201" t="s">
        <v>298</v>
      </c>
      <c r="F248" s="201"/>
      <c r="G248" s="201"/>
      <c r="H248" s="201"/>
      <c r="I248" s="148"/>
    </row>
    <row r="249" spans="1:9" ht="14.1" customHeight="1" thickBot="1" x14ac:dyDescent="0.3">
      <c r="A249" s="52"/>
      <c r="B249" s="53"/>
      <c r="C249" s="53"/>
      <c r="D249" s="158"/>
      <c r="E249" s="201"/>
      <c r="F249" s="201"/>
      <c r="G249" s="201"/>
      <c r="H249" s="201"/>
      <c r="I249" s="148"/>
    </row>
    <row r="250" spans="1:9" ht="14.1" customHeight="1" thickBot="1" x14ac:dyDescent="0.3">
      <c r="A250" s="69"/>
      <c r="B250" s="70"/>
      <c r="C250" s="70"/>
      <c r="D250" s="70"/>
      <c r="E250" s="202"/>
      <c r="F250" s="202"/>
      <c r="G250" s="202"/>
      <c r="H250" s="202"/>
      <c r="I250" s="159"/>
    </row>
    <row r="251" spans="1:9" ht="14.1" customHeight="1" x14ac:dyDescent="0.25">
      <c r="A251" s="191"/>
      <c r="B251" s="191"/>
      <c r="C251" s="191"/>
      <c r="D251" s="191"/>
      <c r="E251" s="191"/>
      <c r="F251" s="191"/>
      <c r="G251" s="191"/>
      <c r="H251" s="191"/>
      <c r="I251" s="191"/>
    </row>
    <row r="252" spans="1:9" ht="14.1" customHeight="1" x14ac:dyDescent="0.25">
      <c r="A252" s="191"/>
      <c r="B252" s="191"/>
      <c r="C252" s="191"/>
      <c r="D252" s="191"/>
      <c r="E252" s="191"/>
      <c r="F252" s="191"/>
      <c r="G252" s="191"/>
      <c r="H252" s="191"/>
      <c r="I252" s="191"/>
    </row>
    <row r="253" spans="1:9" ht="14.1" customHeight="1" x14ac:dyDescent="0.25">
      <c r="A253" s="191"/>
      <c r="B253" s="191"/>
      <c r="C253" s="191"/>
      <c r="D253" s="191"/>
      <c r="E253" s="191"/>
      <c r="F253" s="191"/>
      <c r="G253" s="191"/>
      <c r="H253" s="191"/>
      <c r="I253" s="191"/>
    </row>
    <row r="254" spans="1:9" ht="14.1" customHeight="1" x14ac:dyDescent="0.25">
      <c r="A254" s="191"/>
      <c r="B254" s="191"/>
      <c r="C254" s="191"/>
      <c r="D254" s="191"/>
      <c r="E254" s="191"/>
      <c r="F254" s="191"/>
      <c r="G254" s="191"/>
      <c r="H254" s="191"/>
      <c r="I254" s="191"/>
    </row>
    <row r="255" spans="1:9" ht="14.1" customHeight="1" x14ac:dyDescent="0.25">
      <c r="A255" s="194"/>
      <c r="B255" s="194"/>
      <c r="C255" s="194"/>
      <c r="D255" s="194"/>
      <c r="E255" s="194"/>
      <c r="F255" s="194"/>
      <c r="G255" s="194"/>
      <c r="H255" s="194"/>
      <c r="I255" s="194"/>
    </row>
    <row r="256" spans="1:9" ht="14.1" customHeight="1" x14ac:dyDescent="0.25">
      <c r="A256" s="191"/>
      <c r="B256" s="191"/>
      <c r="C256" s="191"/>
      <c r="D256" s="191"/>
      <c r="E256" s="191"/>
      <c r="F256" s="191"/>
      <c r="G256" s="191"/>
      <c r="H256" s="191"/>
      <c r="I256" s="191"/>
    </row>
    <row r="257" spans="1:9" ht="14.1" customHeight="1" x14ac:dyDescent="0.25">
      <c r="A257" s="191"/>
      <c r="B257" s="191"/>
      <c r="C257" s="191"/>
      <c r="D257" s="191"/>
      <c r="E257" s="191"/>
      <c r="F257" s="191"/>
      <c r="G257" s="191"/>
      <c r="H257" s="191"/>
      <c r="I257" s="191"/>
    </row>
    <row r="258" spans="1:9" ht="14.1" customHeight="1" x14ac:dyDescent="0.25">
      <c r="A258" s="191"/>
      <c r="B258" s="191"/>
      <c r="C258" s="191"/>
      <c r="D258" s="191"/>
      <c r="E258" s="191"/>
      <c r="F258" s="191"/>
      <c r="G258" s="191"/>
      <c r="H258" s="191"/>
      <c r="I258" s="191"/>
    </row>
    <row r="259" spans="1:9" ht="14.1" customHeight="1" x14ac:dyDescent="0.25">
      <c r="A259" s="191"/>
      <c r="B259" s="191"/>
      <c r="C259" s="191"/>
      <c r="D259" s="191"/>
      <c r="E259" s="191"/>
      <c r="F259" s="191"/>
      <c r="G259" s="191"/>
      <c r="H259" s="191"/>
      <c r="I259" s="191"/>
    </row>
    <row r="260" spans="1:9" ht="14.1" customHeight="1" x14ac:dyDescent="0.25">
      <c r="A260" s="192"/>
      <c r="B260" s="192"/>
      <c r="C260" s="192"/>
      <c r="D260" s="192"/>
      <c r="E260" s="192"/>
      <c r="F260" s="192"/>
      <c r="G260" s="192"/>
      <c r="H260" s="192"/>
      <c r="I260" s="192"/>
    </row>
    <row r="261" spans="1:9" ht="14.1" customHeight="1" x14ac:dyDescent="0.25">
      <c r="A261" s="192"/>
      <c r="B261" s="192"/>
      <c r="C261" s="192"/>
      <c r="D261" s="192"/>
      <c r="E261" s="192"/>
      <c r="F261" s="192"/>
      <c r="G261" s="192"/>
      <c r="H261" s="192"/>
      <c r="I261" s="192"/>
    </row>
    <row r="262" spans="1:9" ht="14.1" customHeight="1" x14ac:dyDescent="0.25">
      <c r="A262" s="193"/>
      <c r="B262" s="193"/>
      <c r="C262" s="193"/>
      <c r="D262" s="193"/>
      <c r="E262" s="193"/>
      <c r="F262" s="193"/>
      <c r="G262" s="193"/>
      <c r="H262" s="193"/>
      <c r="I262" s="193"/>
    </row>
    <row r="263" spans="1:9" ht="14.1" customHeight="1" x14ac:dyDescent="0.25">
      <c r="A263" s="195"/>
      <c r="B263" s="195"/>
      <c r="C263" s="195"/>
      <c r="D263" s="195"/>
      <c r="E263" s="195"/>
      <c r="F263" s="195"/>
      <c r="G263" s="195"/>
      <c r="H263" s="195"/>
      <c r="I263" s="195"/>
    </row>
    <row r="264" spans="1:9" ht="14.1" customHeight="1" x14ac:dyDescent="0.25">
      <c r="A264" s="193"/>
      <c r="B264" s="193"/>
      <c r="C264" s="193"/>
      <c r="D264" s="193"/>
      <c r="E264" s="193"/>
      <c r="F264" s="193"/>
      <c r="G264" s="193"/>
      <c r="H264" s="193"/>
      <c r="I264" s="193"/>
    </row>
    <row r="265" spans="1:9" ht="14.1" customHeight="1" x14ac:dyDescent="0.25">
      <c r="A265" s="190"/>
      <c r="B265" s="190"/>
      <c r="C265" s="190"/>
      <c r="D265" s="190"/>
      <c r="E265" s="190"/>
      <c r="F265" s="190"/>
      <c r="G265" s="190"/>
      <c r="H265" s="190"/>
      <c r="I265" s="190"/>
    </row>
  </sheetData>
  <sheetProtection selectLockedCells="1"/>
  <mergeCells count="306">
    <mergeCell ref="F44:G44"/>
    <mergeCell ref="H44:I45"/>
    <mergeCell ref="F45:G45"/>
    <mergeCell ref="E47:H47"/>
    <mergeCell ref="B48:D48"/>
    <mergeCell ref="D27:H28"/>
    <mergeCell ref="A22:D22"/>
    <mergeCell ref="C30:H31"/>
    <mergeCell ref="E32:H32"/>
    <mergeCell ref="A35:I40"/>
    <mergeCell ref="C42:D42"/>
    <mergeCell ref="A34:H34"/>
    <mergeCell ref="A42:B42"/>
    <mergeCell ref="F48:G48"/>
    <mergeCell ref="F42:I42"/>
    <mergeCell ref="C14:E14"/>
    <mergeCell ref="C15:D15"/>
    <mergeCell ref="C19:D19"/>
    <mergeCell ref="E19:H19"/>
    <mergeCell ref="C20:E20"/>
    <mergeCell ref="G20:H20"/>
    <mergeCell ref="E22:G22"/>
    <mergeCell ref="A24:B24"/>
    <mergeCell ref="C24:D24"/>
    <mergeCell ref="E24:F25"/>
    <mergeCell ref="G24:H24"/>
    <mergeCell ref="A14:B14"/>
    <mergeCell ref="A15:B15"/>
    <mergeCell ref="A18:G18"/>
    <mergeCell ref="A19:B19"/>
    <mergeCell ref="A20:B20"/>
    <mergeCell ref="C7:I7"/>
    <mergeCell ref="C8:F8"/>
    <mergeCell ref="A12:C12"/>
    <mergeCell ref="B10:C10"/>
    <mergeCell ref="D13:H13"/>
    <mergeCell ref="G10:H10"/>
    <mergeCell ref="A1:I1"/>
    <mergeCell ref="A2:I4"/>
    <mergeCell ref="A5:I5"/>
    <mergeCell ref="B9:C9"/>
    <mergeCell ref="G11:H11"/>
    <mergeCell ref="A13:C13"/>
    <mergeCell ref="A50:I51"/>
    <mergeCell ref="C53:D53"/>
    <mergeCell ref="A100:I101"/>
    <mergeCell ref="A94:I99"/>
    <mergeCell ref="C90:H90"/>
    <mergeCell ref="A77:I79"/>
    <mergeCell ref="B91:C91"/>
    <mergeCell ref="E91:F91"/>
    <mergeCell ref="F65:G65"/>
    <mergeCell ref="C80:H80"/>
    <mergeCell ref="C81:H81"/>
    <mergeCell ref="C82:H82"/>
    <mergeCell ref="C83:H83"/>
    <mergeCell ref="C84:H84"/>
    <mergeCell ref="C85:H85"/>
    <mergeCell ref="F73:H73"/>
    <mergeCell ref="A88:I89"/>
    <mergeCell ref="F66:G66"/>
    <mergeCell ref="A67:C67"/>
    <mergeCell ref="A68:I68"/>
    <mergeCell ref="F69:H69"/>
    <mergeCell ref="A74:E74"/>
    <mergeCell ref="F71:G71"/>
    <mergeCell ref="A103:I103"/>
    <mergeCell ref="A104:I107"/>
    <mergeCell ref="A109:I109"/>
    <mergeCell ref="A110:I112"/>
    <mergeCell ref="A114:F114"/>
    <mergeCell ref="G114:I114"/>
    <mergeCell ref="B115:F115"/>
    <mergeCell ref="H115:I115"/>
    <mergeCell ref="A116:A117"/>
    <mergeCell ref="B116:F117"/>
    <mergeCell ref="G116:G117"/>
    <mergeCell ref="H116:I117"/>
    <mergeCell ref="A118:A119"/>
    <mergeCell ref="B118:F119"/>
    <mergeCell ref="G118:G119"/>
    <mergeCell ref="H118:I119"/>
    <mergeCell ref="A120:A121"/>
    <mergeCell ref="B120:F121"/>
    <mergeCell ref="G120:G121"/>
    <mergeCell ref="H120:I121"/>
    <mergeCell ref="A122:A123"/>
    <mergeCell ref="B122:F123"/>
    <mergeCell ref="G122:G123"/>
    <mergeCell ref="H122:I123"/>
    <mergeCell ref="A124:A125"/>
    <mergeCell ref="B124:F125"/>
    <mergeCell ref="G124:G125"/>
    <mergeCell ref="H124:I125"/>
    <mergeCell ref="A126:A127"/>
    <mergeCell ref="B126:F127"/>
    <mergeCell ref="G126:G127"/>
    <mergeCell ref="H126:I127"/>
    <mergeCell ref="A128:A129"/>
    <mergeCell ref="B128:F129"/>
    <mergeCell ref="G128:G129"/>
    <mergeCell ref="H128:I129"/>
    <mergeCell ref="A130:A131"/>
    <mergeCell ref="B130:F131"/>
    <mergeCell ref="G130:G131"/>
    <mergeCell ref="H130:I131"/>
    <mergeCell ref="A132:A133"/>
    <mergeCell ref="B132:F133"/>
    <mergeCell ref="G132:G133"/>
    <mergeCell ref="H132:I133"/>
    <mergeCell ref="A134:A135"/>
    <mergeCell ref="B134:F135"/>
    <mergeCell ref="G134:G135"/>
    <mergeCell ref="H134:I135"/>
    <mergeCell ref="A136:A137"/>
    <mergeCell ref="B136:F137"/>
    <mergeCell ref="G136:G137"/>
    <mergeCell ref="H136:I137"/>
    <mergeCell ref="A138:A139"/>
    <mergeCell ref="B138:F139"/>
    <mergeCell ref="G138:G139"/>
    <mergeCell ref="H138:I139"/>
    <mergeCell ref="A140:A141"/>
    <mergeCell ref="B140:F141"/>
    <mergeCell ref="G140:G141"/>
    <mergeCell ref="H140:I141"/>
    <mergeCell ref="A142:A143"/>
    <mergeCell ref="B142:F143"/>
    <mergeCell ref="G142:G143"/>
    <mergeCell ref="H142:I143"/>
    <mergeCell ref="A144:A145"/>
    <mergeCell ref="B144:F145"/>
    <mergeCell ref="G144:G145"/>
    <mergeCell ref="H144:I145"/>
    <mergeCell ref="B146:F146"/>
    <mergeCell ref="H146:I146"/>
    <mergeCell ref="B147:F147"/>
    <mergeCell ref="H147:I147"/>
    <mergeCell ref="B148:F148"/>
    <mergeCell ref="H148:I148"/>
    <mergeCell ref="B149:F149"/>
    <mergeCell ref="H149:I149"/>
    <mergeCell ref="B150:F150"/>
    <mergeCell ref="H150:I150"/>
    <mergeCell ref="B151:F151"/>
    <mergeCell ref="H151:I151"/>
    <mergeCell ref="B152:F152"/>
    <mergeCell ref="H152:I152"/>
    <mergeCell ref="B153:F153"/>
    <mergeCell ref="H153:I153"/>
    <mergeCell ref="B154:F154"/>
    <mergeCell ref="H154:I154"/>
    <mergeCell ref="B155:F155"/>
    <mergeCell ref="H155:I155"/>
    <mergeCell ref="B156:F156"/>
    <mergeCell ref="H156:I156"/>
    <mergeCell ref="B157:F157"/>
    <mergeCell ref="H157:I157"/>
    <mergeCell ref="B158:F158"/>
    <mergeCell ref="H158:I158"/>
    <mergeCell ref="B159:F159"/>
    <mergeCell ref="H159:I159"/>
    <mergeCell ref="B160:F160"/>
    <mergeCell ref="H160:I160"/>
    <mergeCell ref="B161:F161"/>
    <mergeCell ref="H161:I161"/>
    <mergeCell ref="B162:F162"/>
    <mergeCell ref="H162:I162"/>
    <mergeCell ref="B163:F163"/>
    <mergeCell ref="H163:I163"/>
    <mergeCell ref="B164:F164"/>
    <mergeCell ref="H164:I164"/>
    <mergeCell ref="B165:F165"/>
    <mergeCell ref="H165:I165"/>
    <mergeCell ref="B168:F168"/>
    <mergeCell ref="H168:I168"/>
    <mergeCell ref="B166:F166"/>
    <mergeCell ref="H166:I166"/>
    <mergeCell ref="B167:F167"/>
    <mergeCell ref="H167:I167"/>
    <mergeCell ref="A224:C224"/>
    <mergeCell ref="A225:C225"/>
    <mergeCell ref="A226:C226"/>
    <mergeCell ref="D220:E220"/>
    <mergeCell ref="D221:E221"/>
    <mergeCell ref="D222:E222"/>
    <mergeCell ref="D223:E223"/>
    <mergeCell ref="D224:E224"/>
    <mergeCell ref="D225:E225"/>
    <mergeCell ref="D226:E226"/>
    <mergeCell ref="F212:G212"/>
    <mergeCell ref="F213:G213"/>
    <mergeCell ref="A220:C220"/>
    <mergeCell ref="A221:C221"/>
    <mergeCell ref="A222:C222"/>
    <mergeCell ref="A223:C223"/>
    <mergeCell ref="D212:E212"/>
    <mergeCell ref="D213:E213"/>
    <mergeCell ref="D214:E214"/>
    <mergeCell ref="A180:G180"/>
    <mergeCell ref="H180:I180"/>
    <mergeCell ref="A181:G181"/>
    <mergeCell ref="H181:I181"/>
    <mergeCell ref="H182:I182"/>
    <mergeCell ref="A183:I183"/>
    <mergeCell ref="A184:I184"/>
    <mergeCell ref="A186:C186"/>
    <mergeCell ref="D186:E186"/>
    <mergeCell ref="F186:G186"/>
    <mergeCell ref="H186:I186"/>
    <mergeCell ref="B171:F171"/>
    <mergeCell ref="H171:I171"/>
    <mergeCell ref="H169:I169"/>
    <mergeCell ref="B169:F169"/>
    <mergeCell ref="H172:I172"/>
    <mergeCell ref="H173:I173"/>
    <mergeCell ref="B170:F170"/>
    <mergeCell ref="H170:I170"/>
    <mergeCell ref="H179:I179"/>
    <mergeCell ref="H174:I174"/>
    <mergeCell ref="G175:I175"/>
    <mergeCell ref="A177:G177"/>
    <mergeCell ref="H177:I178"/>
    <mergeCell ref="A179:G179"/>
    <mergeCell ref="H187:I187"/>
    <mergeCell ref="A188:C188"/>
    <mergeCell ref="D188:E188"/>
    <mergeCell ref="F188:G188"/>
    <mergeCell ref="H188:I188"/>
    <mergeCell ref="D189:E189"/>
    <mergeCell ref="F189:G189"/>
    <mergeCell ref="H189:I189"/>
    <mergeCell ref="D190:E190"/>
    <mergeCell ref="F190:G190"/>
    <mergeCell ref="H190:I190"/>
    <mergeCell ref="A187:C187"/>
    <mergeCell ref="D187:E187"/>
    <mergeCell ref="F187:G187"/>
    <mergeCell ref="D191:E191"/>
    <mergeCell ref="F191:G191"/>
    <mergeCell ref="H191:I191"/>
    <mergeCell ref="D192:E192"/>
    <mergeCell ref="F192:G192"/>
    <mergeCell ref="H192:I192"/>
    <mergeCell ref="D193:E193"/>
    <mergeCell ref="F193:G193"/>
    <mergeCell ref="H193:I193"/>
    <mergeCell ref="A195:C195"/>
    <mergeCell ref="D195:E195"/>
    <mergeCell ref="F195:G195"/>
    <mergeCell ref="A196:C196"/>
    <mergeCell ref="D196:E196"/>
    <mergeCell ref="G196:G200"/>
    <mergeCell ref="A197:C197"/>
    <mergeCell ref="D197:E197"/>
    <mergeCell ref="D198:E198"/>
    <mergeCell ref="D199:E199"/>
    <mergeCell ref="D200:E200"/>
    <mergeCell ref="A201:C201"/>
    <mergeCell ref="D201:E201"/>
    <mergeCell ref="F201:G202"/>
    <mergeCell ref="A202:C202"/>
    <mergeCell ref="D202:E202"/>
    <mergeCell ref="A228:I229"/>
    <mergeCell ref="A214:C214"/>
    <mergeCell ref="F214:G214"/>
    <mergeCell ref="D208:E208"/>
    <mergeCell ref="A213:C213"/>
    <mergeCell ref="A208:C208"/>
    <mergeCell ref="A209:C209"/>
    <mergeCell ref="A210:C210"/>
    <mergeCell ref="A211:C211"/>
    <mergeCell ref="A212:C212"/>
    <mergeCell ref="D209:E209"/>
    <mergeCell ref="D210:E210"/>
    <mergeCell ref="D211:E211"/>
    <mergeCell ref="A203:I204"/>
    <mergeCell ref="A205:I205"/>
    <mergeCell ref="F208:G208"/>
    <mergeCell ref="F209:G209"/>
    <mergeCell ref="F210:G210"/>
    <mergeCell ref="F211:G211"/>
    <mergeCell ref="A251:I251"/>
    <mergeCell ref="A252:I252"/>
    <mergeCell ref="A253:I253"/>
    <mergeCell ref="A254:I254"/>
    <mergeCell ref="A230:I235"/>
    <mergeCell ref="B240:E240"/>
    <mergeCell ref="G240:H240"/>
    <mergeCell ref="E242:H247"/>
    <mergeCell ref="E248:H250"/>
    <mergeCell ref="A236:I238"/>
    <mergeCell ref="A242:C243"/>
    <mergeCell ref="A244:B244"/>
    <mergeCell ref="A245:B245"/>
    <mergeCell ref="A265:I265"/>
    <mergeCell ref="A259:I259"/>
    <mergeCell ref="A260:I260"/>
    <mergeCell ref="A261:I261"/>
    <mergeCell ref="A262:I262"/>
    <mergeCell ref="A255:I255"/>
    <mergeCell ref="A256:I256"/>
    <mergeCell ref="A257:I257"/>
    <mergeCell ref="A258:I258"/>
    <mergeCell ref="A263:I263"/>
    <mergeCell ref="A264:I264"/>
  </mergeCells>
  <phoneticPr fontId="3" type="noConversion"/>
  <dataValidations xWindow="1021" yWindow="521" count="18">
    <dataValidation type="whole" operator="lessThanOrEqual" allowBlank="1" showErrorMessage="1" error="Výše dotace nesmí být vyšší než rozdíl mezi příjmy a náklady" sqref="E194:H194">
      <formula1>#REF!-#REF!</formula1>
      <formula2>0</formula2>
    </dataValidation>
    <dataValidation type="decimal" errorStyle="warning" operator="lessThanOrEqual" allowBlank="1" showErrorMessage="1" errorTitle="nelze" error="Nelze žádat o dotací na více jak 70% nákladů!" sqref="F196">
      <formula1>0.7</formula1>
      <formula2>0</formula2>
    </dataValidation>
    <dataValidation type="decimal" operator="lessThan" allowBlank="1" showErrorMessage="1" sqref="D198:E198">
      <formula1>0</formula1>
      <formula2>0</formula2>
    </dataValidation>
    <dataValidation type="decimal" allowBlank="1" showErrorMessage="1" errorTitle="Není validní vstup!" error="Zadejte prosím částku v intervalu 0 - 10000000." sqref="I171 I116:I168 G116:H171">
      <formula1>0</formula1>
      <formula2>10000000</formula2>
    </dataValidation>
    <dataValidation type="list" allowBlank="1" showErrorMessage="1" sqref="A116 A146:A171 A144 A142 A140 A138 A136 A134 A132 A130 A128 A126 A124 A122 A120 A118">
      <formula1>položky</formula1>
      <formula2>0</formula2>
    </dataValidation>
    <dataValidation allowBlank="1" showInputMessage="1" promptTitle="Položka" prompt="Nezapomeňte vybrat u každého řádku (nákladu) i položku." sqref="B116:F117">
      <formula1>0</formula1>
      <formula2>0</formula2>
    </dataValidation>
    <dataValidation type="list" allowBlank="1" showErrorMessage="1" sqref="F72 F67 F70">
      <formula1>rozhodovatko</formula1>
      <formula2>0</formula2>
    </dataValidation>
    <dataValidation type="list" allowBlank="1" showErrorMessage="1" sqref="C45">
      <formula1>#REF!</formula1>
      <formula2>0</formula2>
    </dataValidation>
    <dataValidation type="list" allowBlank="1" showErrorMessage="1" sqref="C15:D15">
      <formula1>okresy</formula1>
    </dataValidation>
    <dataValidation type="list" allowBlank="1" showErrorMessage="1" sqref="C19:D19">
      <formula1>oslovení</formula1>
      <formula2>0</formula2>
    </dataValidation>
    <dataValidation type="list" allowBlank="1" showErrorMessage="1" sqref="C53:D53">
      <formula1>knihovny</formula1>
      <formula2>0</formula2>
    </dataValidation>
    <dataValidation type="list" allowBlank="1" showErrorMessage="1" sqref="H53">
      <formula1>subjekt</formula1>
      <formula2>0</formula2>
    </dataValidation>
    <dataValidation type="list" allowBlank="1" showErrorMessage="1" sqref="F65:G65">
      <formula1>pripojeni</formula1>
      <formula2>0</formula2>
    </dataValidation>
    <dataValidation type="decimal" allowBlank="1" showErrorMessage="1" errorTitle="Není relevantní hodnoutou!" error="Zadejte prosím částku v intervalu 0 - 5000000." sqref="B91:C91 E91:F91">
      <formula1>0</formula1>
      <formula2>5000000</formula2>
    </dataValidation>
    <dataValidation type="list" allowBlank="1" showErrorMessage="1" sqref="E32:H32">
      <formula1>Typ_new</formula1>
    </dataValidation>
    <dataValidation type="list" allowBlank="1" showInputMessage="1" showErrorMessage="1" sqref="F69:H69">
      <formula1>regionální_systém</formula1>
    </dataValidation>
    <dataValidation type="list" allowBlank="1" showInputMessage="1" showErrorMessage="1" sqref="C8:F8">
      <formula1>PravniForma</formula1>
    </dataValidation>
    <dataValidation type="list" allowBlank="1" showInputMessage="1" showErrorMessage="1" sqref="F71">
      <formula1>E_knihy</formula1>
    </dataValidation>
  </dataValidations>
  <printOptions horizontalCentered="1"/>
  <pageMargins left="0.39370078740157483" right="0.39370078740157483" top="0.39370078740157483" bottom="0.59055118110236227" header="0.51181102362204722" footer="0.51181102362204722"/>
  <pageSetup paperSize="9" firstPageNumber="0" orientation="portrait" r:id="rId1"/>
  <headerFooter alignWithMargins="0">
    <oddFooter>&amp;CStránka &amp;P z &amp;N</oddFooter>
  </headerFooter>
  <rowBreaks count="4" manualBreakCount="4">
    <brk id="49" max="16383" man="1"/>
    <brk id="99" max="16383" man="1"/>
    <brk id="149" max="7" man="1"/>
    <brk id="202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Option Button 17">
              <controlPr defaultSize="0" autoFill="0" autoLine="0" autoPict="0">
                <anchor moveWithCells="1">
                  <from>
                    <xdr:col>2</xdr:col>
                    <xdr:colOff>219075</xdr:colOff>
                    <xdr:row>244</xdr:row>
                    <xdr:rowOff>0</xdr:rowOff>
                  </from>
                  <to>
                    <xdr:col>3</xdr:col>
                    <xdr:colOff>219075</xdr:colOff>
                    <xdr:row>245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Option Button 18">
              <controlPr defaultSize="0" autoFill="0" autoLine="0" autoPict="0">
                <anchor moveWithCells="1">
                  <from>
                    <xdr:col>2</xdr:col>
                    <xdr:colOff>219075</xdr:colOff>
                    <xdr:row>242</xdr:row>
                    <xdr:rowOff>161925</xdr:rowOff>
                  </from>
                  <to>
                    <xdr:col>2</xdr:col>
                    <xdr:colOff>542925</xdr:colOff>
                    <xdr:row>244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20"/>
  <sheetViews>
    <sheetView topLeftCell="A13" workbookViewId="0">
      <selection activeCell="A19" sqref="A19"/>
    </sheetView>
  </sheetViews>
  <sheetFormatPr defaultRowHeight="15.75" x14ac:dyDescent="0.25"/>
  <cols>
    <col min="1" max="1" width="81.25" style="185" customWidth="1"/>
    <col min="2" max="16384" width="9" style="180"/>
  </cols>
  <sheetData>
    <row r="1" spans="1:13" ht="46.5" x14ac:dyDescent="0.35">
      <c r="A1" s="182" t="s">
        <v>299</v>
      </c>
      <c r="M1" s="181"/>
    </row>
    <row r="2" spans="1:13" ht="46.5" customHeight="1" x14ac:dyDescent="0.35">
      <c r="A2" s="183" t="s">
        <v>84</v>
      </c>
    </row>
    <row r="3" spans="1:13" ht="31.5" x14ac:dyDescent="0.25">
      <c r="A3" s="184" t="s">
        <v>316</v>
      </c>
    </row>
    <row r="4" spans="1:13" ht="31.5" x14ac:dyDescent="0.25">
      <c r="A4" s="184" t="s">
        <v>85</v>
      </c>
    </row>
    <row r="5" spans="1:13" ht="63" x14ac:dyDescent="0.25">
      <c r="A5" s="184" t="s">
        <v>317</v>
      </c>
    </row>
    <row r="6" spans="1:13" x14ac:dyDescent="0.25">
      <c r="A6" s="184"/>
    </row>
    <row r="7" spans="1:13" ht="31.5" x14ac:dyDescent="0.25">
      <c r="A7" s="184" t="s">
        <v>318</v>
      </c>
    </row>
    <row r="8" spans="1:13" ht="63" x14ac:dyDescent="0.25">
      <c r="A8" s="184" t="s">
        <v>319</v>
      </c>
    </row>
    <row r="9" spans="1:13" x14ac:dyDescent="0.25">
      <c r="A9" s="184"/>
    </row>
    <row r="10" spans="1:13" ht="23.25" x14ac:dyDescent="0.35">
      <c r="A10" s="186" t="s">
        <v>86</v>
      </c>
    </row>
    <row r="11" spans="1:13" ht="18.75" x14ac:dyDescent="0.3">
      <c r="A11" s="187" t="s">
        <v>320</v>
      </c>
    </row>
    <row r="12" spans="1:13" ht="46.5" customHeight="1" x14ac:dyDescent="0.25">
      <c r="A12" s="188" t="s">
        <v>339</v>
      </c>
    </row>
    <row r="13" spans="1:13" ht="48" customHeight="1" x14ac:dyDescent="0.25">
      <c r="A13" s="188" t="s">
        <v>322</v>
      </c>
    </row>
    <row r="14" spans="1:13" ht="81" customHeight="1" x14ac:dyDescent="0.25">
      <c r="A14" s="188" t="s">
        <v>340</v>
      </c>
    </row>
    <row r="15" spans="1:13" ht="18.75" x14ac:dyDescent="0.3">
      <c r="A15" s="187" t="s">
        <v>321</v>
      </c>
    </row>
    <row r="16" spans="1:13" ht="63" x14ac:dyDescent="0.25">
      <c r="A16" s="184" t="s">
        <v>338</v>
      </c>
    </row>
    <row r="17" spans="1:1" ht="47.25" x14ac:dyDescent="0.25">
      <c r="A17" s="184" t="s">
        <v>341</v>
      </c>
    </row>
    <row r="18" spans="1:1" ht="47.25" x14ac:dyDescent="0.25">
      <c r="A18" s="184" t="s">
        <v>342</v>
      </c>
    </row>
    <row r="19" spans="1:1" ht="63" x14ac:dyDescent="0.25">
      <c r="A19" s="184" t="s">
        <v>324</v>
      </c>
    </row>
    <row r="20" spans="1:1" ht="31.5" x14ac:dyDescent="0.25">
      <c r="A20" s="184" t="s">
        <v>323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U79"/>
  <sheetViews>
    <sheetView view="pageBreakPreview" topLeftCell="F1" zoomScaleSheetLayoutView="100" workbookViewId="0">
      <selection activeCell="K22" sqref="K22"/>
    </sheetView>
  </sheetViews>
  <sheetFormatPr defaultRowHeight="15.75" x14ac:dyDescent="0.25"/>
  <cols>
    <col min="1" max="1" width="18.5" customWidth="1"/>
    <col min="2" max="2" width="11.625" customWidth="1"/>
    <col min="3" max="3" width="20.25" customWidth="1"/>
    <col min="4" max="4" width="10.875" customWidth="1"/>
    <col min="5" max="5" width="16.375" customWidth="1"/>
    <col min="6" max="6" width="11.375" customWidth="1"/>
    <col min="7" max="7" width="3.375" customWidth="1"/>
    <col min="8" max="8" width="23.25" customWidth="1"/>
    <col min="9" max="9" width="10.25" customWidth="1"/>
    <col min="10" max="10" width="11.75" customWidth="1"/>
    <col min="17" max="17" width="21.375" customWidth="1"/>
    <col min="20" max="20" width="26.125" customWidth="1"/>
    <col min="21" max="21" width="33.125" customWidth="1"/>
  </cols>
  <sheetData>
    <row r="1" spans="1:21" x14ac:dyDescent="0.25">
      <c r="A1" s="4" t="s">
        <v>87</v>
      </c>
      <c r="B1" s="5"/>
      <c r="C1" s="6" t="s">
        <v>11</v>
      </c>
      <c r="D1" s="5"/>
      <c r="E1" s="6" t="s">
        <v>88</v>
      </c>
      <c r="F1" s="7"/>
      <c r="H1" s="452" t="s">
        <v>89</v>
      </c>
      <c r="I1" s="8" t="s">
        <v>90</v>
      </c>
      <c r="J1" s="9" t="s">
        <v>91</v>
      </c>
      <c r="L1" s="9"/>
      <c r="M1" s="9" t="s">
        <v>92</v>
      </c>
      <c r="N1" s="9" t="s">
        <v>93</v>
      </c>
      <c r="O1" s="9" t="s">
        <v>40</v>
      </c>
      <c r="P1" s="9" t="s">
        <v>94</v>
      </c>
      <c r="Q1" s="9"/>
      <c r="R1" s="9"/>
      <c r="S1" s="9"/>
      <c r="T1" s="9"/>
      <c r="U1" s="9"/>
    </row>
    <row r="2" spans="1:21" x14ac:dyDescent="0.25">
      <c r="A2" s="10" t="s">
        <v>95</v>
      </c>
      <c r="B2" s="11" t="s">
        <v>96</v>
      </c>
      <c r="C2" s="11" t="s">
        <v>95</v>
      </c>
      <c r="D2" s="11" t="s">
        <v>97</v>
      </c>
      <c r="E2" s="11" t="s">
        <v>95</v>
      </c>
      <c r="F2" s="12" t="s">
        <v>98</v>
      </c>
      <c r="H2" s="452"/>
      <c r="I2" s="13" t="s">
        <v>99</v>
      </c>
      <c r="J2" s="9" t="s">
        <v>100</v>
      </c>
      <c r="L2" s="9"/>
      <c r="M2" s="9" t="s">
        <v>101</v>
      </c>
      <c r="N2" s="9" t="s">
        <v>102</v>
      </c>
      <c r="O2" s="9" t="s">
        <v>38</v>
      </c>
      <c r="P2" s="9" t="s">
        <v>103</v>
      </c>
      <c r="Q2" s="9"/>
      <c r="R2" s="9"/>
      <c r="S2" s="9"/>
      <c r="T2" s="9"/>
      <c r="U2" s="9"/>
    </row>
    <row r="3" spans="1:21" x14ac:dyDescent="0.25">
      <c r="A3" s="14" t="s">
        <v>104</v>
      </c>
      <c r="B3" s="15">
        <v>201</v>
      </c>
      <c r="C3" s="16" t="s">
        <v>105</v>
      </c>
      <c r="D3" s="17" t="s">
        <v>106</v>
      </c>
      <c r="E3" s="16" t="s">
        <v>107</v>
      </c>
      <c r="F3" s="15" t="s">
        <v>108</v>
      </c>
      <c r="H3" s="18" t="s">
        <v>104</v>
      </c>
      <c r="I3" s="13" t="s">
        <v>109</v>
      </c>
      <c r="J3" s="9"/>
      <c r="L3" s="9"/>
      <c r="M3" s="9" t="s">
        <v>110</v>
      </c>
      <c r="N3" s="9" t="s">
        <v>111</v>
      </c>
      <c r="O3" s="9"/>
      <c r="P3" s="9" t="s">
        <v>112</v>
      </c>
      <c r="Q3" s="9"/>
      <c r="R3" s="9"/>
      <c r="S3" s="9"/>
      <c r="T3" s="9"/>
      <c r="U3" s="9"/>
    </row>
    <row r="4" spans="1:21" x14ac:dyDescent="0.25">
      <c r="A4" s="14" t="s">
        <v>113</v>
      </c>
      <c r="B4" s="15">
        <v>202</v>
      </c>
      <c r="C4" s="16" t="s">
        <v>105</v>
      </c>
      <c r="D4" s="17" t="s">
        <v>106</v>
      </c>
      <c r="E4" s="16" t="s">
        <v>107</v>
      </c>
      <c r="F4" s="15" t="s">
        <v>108</v>
      </c>
      <c r="H4" s="19" t="s">
        <v>113</v>
      </c>
      <c r="I4" s="13" t="s">
        <v>114</v>
      </c>
      <c r="J4" s="20"/>
      <c r="L4" s="20"/>
      <c r="M4" s="9" t="s">
        <v>115</v>
      </c>
      <c r="N4" s="20" t="s">
        <v>116</v>
      </c>
      <c r="O4" s="20"/>
      <c r="P4" s="20" t="s">
        <v>117</v>
      </c>
      <c r="Q4" s="20"/>
      <c r="R4" s="20"/>
      <c r="S4" s="20"/>
      <c r="T4" s="20"/>
      <c r="U4" s="20"/>
    </row>
    <row r="5" spans="1:21" x14ac:dyDescent="0.25">
      <c r="A5" s="14" t="s">
        <v>118</v>
      </c>
      <c r="B5" s="15">
        <v>641</v>
      </c>
      <c r="C5" s="14" t="s">
        <v>119</v>
      </c>
      <c r="D5" s="17" t="s">
        <v>120</v>
      </c>
      <c r="E5" s="16" t="s">
        <v>121</v>
      </c>
      <c r="F5" s="15" t="s">
        <v>122</v>
      </c>
      <c r="H5" s="19" t="s">
        <v>118</v>
      </c>
      <c r="I5" s="13" t="s">
        <v>123</v>
      </c>
      <c r="J5" s="21"/>
      <c r="L5" s="21"/>
      <c r="M5" s="20" t="s">
        <v>124</v>
      </c>
      <c r="N5" s="21"/>
      <c r="O5" s="21"/>
      <c r="P5" s="21" t="s">
        <v>125</v>
      </c>
      <c r="Q5" s="21"/>
      <c r="R5" s="21"/>
      <c r="S5" s="21"/>
      <c r="T5" s="21"/>
      <c r="U5" s="21"/>
    </row>
    <row r="6" spans="1:21" x14ac:dyDescent="0.25">
      <c r="A6" s="14" t="s">
        <v>126</v>
      </c>
      <c r="B6" s="15">
        <v>642</v>
      </c>
      <c r="C6" s="14" t="s">
        <v>119</v>
      </c>
      <c r="D6" s="17" t="s">
        <v>120</v>
      </c>
      <c r="E6" s="16" t="s">
        <v>121</v>
      </c>
      <c r="F6" s="15" t="s">
        <v>122</v>
      </c>
      <c r="H6" s="19" t="s">
        <v>126</v>
      </c>
      <c r="I6" s="22" t="s">
        <v>127</v>
      </c>
      <c r="L6" s="21"/>
      <c r="M6" s="20" t="s">
        <v>128</v>
      </c>
      <c r="P6" s="21" t="s">
        <v>129</v>
      </c>
      <c r="Q6" s="21"/>
      <c r="R6" s="21"/>
      <c r="S6" s="21"/>
      <c r="T6" s="21"/>
    </row>
    <row r="7" spans="1:21" x14ac:dyDescent="0.25">
      <c r="A7" s="14" t="s">
        <v>130</v>
      </c>
      <c r="B7" s="15">
        <v>643</v>
      </c>
      <c r="C7" s="14" t="s">
        <v>119</v>
      </c>
      <c r="D7" s="17" t="s">
        <v>120</v>
      </c>
      <c r="E7" s="16" t="s">
        <v>121</v>
      </c>
      <c r="F7" s="15" t="s">
        <v>122</v>
      </c>
      <c r="H7" s="19" t="s">
        <v>130</v>
      </c>
      <c r="L7" s="21"/>
      <c r="M7" s="20" t="s">
        <v>131</v>
      </c>
      <c r="P7" s="21" t="s">
        <v>132</v>
      </c>
      <c r="Q7" s="21"/>
      <c r="R7" s="21"/>
      <c r="S7" s="21"/>
      <c r="T7" s="21"/>
    </row>
    <row r="8" spans="1:21" x14ac:dyDescent="0.25">
      <c r="A8" s="14" t="s">
        <v>133</v>
      </c>
      <c r="B8" s="15">
        <v>801</v>
      </c>
      <c r="C8" s="14" t="s">
        <v>134</v>
      </c>
      <c r="D8" s="17" t="s">
        <v>135</v>
      </c>
      <c r="E8" s="16" t="s">
        <v>136</v>
      </c>
      <c r="F8" s="15" t="s">
        <v>137</v>
      </c>
      <c r="H8" s="19" t="s">
        <v>133</v>
      </c>
      <c r="L8" s="21"/>
      <c r="P8" s="21" t="s">
        <v>138</v>
      </c>
      <c r="Q8" s="21"/>
      <c r="R8" s="21"/>
      <c r="S8" s="21"/>
      <c r="T8" s="21"/>
    </row>
    <row r="9" spans="1:21" x14ac:dyDescent="0.25">
      <c r="A9" s="14" t="s">
        <v>139</v>
      </c>
      <c r="B9" s="15">
        <v>644</v>
      </c>
      <c r="C9" s="14" t="s">
        <v>119</v>
      </c>
      <c r="D9" s="17" t="s">
        <v>120</v>
      </c>
      <c r="E9" s="16" t="s">
        <v>121</v>
      </c>
      <c r="F9" s="15" t="s">
        <v>122</v>
      </c>
      <c r="H9" s="19" t="s">
        <v>139</v>
      </c>
    </row>
    <row r="10" spans="1:21" x14ac:dyDescent="0.25">
      <c r="A10" s="14" t="s">
        <v>140</v>
      </c>
      <c r="B10" s="15">
        <v>511</v>
      </c>
      <c r="C10" s="16" t="s">
        <v>141</v>
      </c>
      <c r="D10" s="17" t="s">
        <v>142</v>
      </c>
      <c r="E10" s="16" t="s">
        <v>143</v>
      </c>
      <c r="F10" s="15" t="s">
        <v>144</v>
      </c>
      <c r="H10" s="19" t="s">
        <v>140</v>
      </c>
    </row>
    <row r="11" spans="1:21" x14ac:dyDescent="0.25">
      <c r="A11" s="14" t="s">
        <v>145</v>
      </c>
      <c r="B11" s="15">
        <v>311</v>
      </c>
      <c r="C11" s="14" t="s">
        <v>146</v>
      </c>
      <c r="D11" s="17" t="s">
        <v>147</v>
      </c>
      <c r="E11" s="16" t="s">
        <v>148</v>
      </c>
      <c r="F11" s="15" t="s">
        <v>149</v>
      </c>
      <c r="H11" s="19" t="s">
        <v>145</v>
      </c>
    </row>
    <row r="12" spans="1:21" x14ac:dyDescent="0.25">
      <c r="A12" s="14" t="s">
        <v>150</v>
      </c>
      <c r="B12" s="15">
        <v>312</v>
      </c>
      <c r="C12" s="14" t="s">
        <v>146</v>
      </c>
      <c r="D12" s="17" t="s">
        <v>147</v>
      </c>
      <c r="E12" s="16" t="s">
        <v>148</v>
      </c>
      <c r="F12" s="15" t="s">
        <v>149</v>
      </c>
      <c r="H12" s="19" t="s">
        <v>150</v>
      </c>
      <c r="K12" s="9"/>
      <c r="L12" s="9"/>
    </row>
    <row r="13" spans="1:21" x14ac:dyDescent="0.25">
      <c r="A13" s="14" t="s">
        <v>151</v>
      </c>
      <c r="B13" s="15">
        <v>421</v>
      </c>
      <c r="C13" s="16" t="s">
        <v>152</v>
      </c>
      <c r="D13" s="17" t="s">
        <v>153</v>
      </c>
      <c r="E13" s="16" t="s">
        <v>154</v>
      </c>
      <c r="F13" s="15" t="s">
        <v>155</v>
      </c>
      <c r="H13" s="19" t="s">
        <v>151</v>
      </c>
    </row>
    <row r="14" spans="1:21" x14ac:dyDescent="0.25">
      <c r="A14" s="14" t="s">
        <v>156</v>
      </c>
      <c r="B14" s="15">
        <v>321</v>
      </c>
      <c r="C14" s="16" t="s">
        <v>157</v>
      </c>
      <c r="D14" s="17" t="s">
        <v>158</v>
      </c>
      <c r="E14" s="16" t="s">
        <v>148</v>
      </c>
      <c r="F14" s="15" t="s">
        <v>149</v>
      </c>
      <c r="H14" s="19" t="s">
        <v>156</v>
      </c>
    </row>
    <row r="15" spans="1:21" x14ac:dyDescent="0.25">
      <c r="A15" s="14" t="s">
        <v>159</v>
      </c>
      <c r="B15" s="15">
        <v>802</v>
      </c>
      <c r="C15" s="14" t="s">
        <v>134</v>
      </c>
      <c r="D15" s="17" t="s">
        <v>135</v>
      </c>
      <c r="E15" s="16" t="s">
        <v>136</v>
      </c>
      <c r="F15" s="15" t="s">
        <v>137</v>
      </c>
      <c r="H15" s="19" t="s">
        <v>159</v>
      </c>
      <c r="K15" s="31"/>
      <c r="L15" s="31"/>
    </row>
    <row r="16" spans="1:21" x14ac:dyDescent="0.25">
      <c r="A16" s="14" t="s">
        <v>160</v>
      </c>
      <c r="B16" s="15">
        <v>631</v>
      </c>
      <c r="C16" s="14" t="s">
        <v>161</v>
      </c>
      <c r="D16" s="17" t="s">
        <v>162</v>
      </c>
      <c r="E16" s="16" t="s">
        <v>121</v>
      </c>
      <c r="F16" s="15" t="s">
        <v>122</v>
      </c>
      <c r="H16" s="19" t="s">
        <v>160</v>
      </c>
      <c r="K16" s="30"/>
      <c r="L16" s="30"/>
    </row>
    <row r="17" spans="1:14" x14ac:dyDescent="0.25">
      <c r="A17" s="14" t="s">
        <v>163</v>
      </c>
      <c r="B17" s="15">
        <v>645</v>
      </c>
      <c r="C17" s="14" t="s">
        <v>119</v>
      </c>
      <c r="D17" s="17" t="s">
        <v>120</v>
      </c>
      <c r="E17" s="16" t="s">
        <v>121</v>
      </c>
      <c r="F17" s="15" t="s">
        <v>122</v>
      </c>
      <c r="H17" s="19" t="s">
        <v>163</v>
      </c>
      <c r="K17" s="20"/>
      <c r="L17" s="20"/>
    </row>
    <row r="18" spans="1:14" x14ac:dyDescent="0.25">
      <c r="A18" s="14" t="s">
        <v>164</v>
      </c>
      <c r="B18" s="15">
        <v>521</v>
      </c>
      <c r="C18" s="16" t="s">
        <v>165</v>
      </c>
      <c r="D18" s="17" t="s">
        <v>166</v>
      </c>
      <c r="E18" s="16" t="s">
        <v>143</v>
      </c>
      <c r="F18" s="15" t="s">
        <v>144</v>
      </c>
      <c r="H18" s="19" t="s">
        <v>164</v>
      </c>
    </row>
    <row r="19" spans="1:14" x14ac:dyDescent="0.25">
      <c r="A19" s="14" t="s">
        <v>167</v>
      </c>
      <c r="B19" s="15">
        <v>411</v>
      </c>
      <c r="C19" s="16" t="s">
        <v>168</v>
      </c>
      <c r="D19" s="17" t="s">
        <v>169</v>
      </c>
      <c r="E19" s="16" t="s">
        <v>154</v>
      </c>
      <c r="F19" s="15" t="s">
        <v>155</v>
      </c>
      <c r="H19" s="19" t="s">
        <v>167</v>
      </c>
      <c r="K19" s="9"/>
      <c r="L19" s="9"/>
    </row>
    <row r="20" spans="1:14" x14ac:dyDescent="0.25">
      <c r="A20" s="14" t="s">
        <v>170</v>
      </c>
      <c r="B20" s="15">
        <v>422</v>
      </c>
      <c r="C20" s="16" t="s">
        <v>152</v>
      </c>
      <c r="D20" s="17" t="s">
        <v>153</v>
      </c>
      <c r="E20" s="16" t="s">
        <v>154</v>
      </c>
      <c r="F20" s="15" t="s">
        <v>155</v>
      </c>
      <c r="H20" s="19" t="s">
        <v>170</v>
      </c>
      <c r="M20" s="9"/>
      <c r="N20" s="9"/>
    </row>
    <row r="21" spans="1:14" x14ac:dyDescent="0.25">
      <c r="A21" s="14" t="s">
        <v>171</v>
      </c>
      <c r="B21" s="15">
        <v>531</v>
      </c>
      <c r="C21" s="16" t="s">
        <v>172</v>
      </c>
      <c r="D21" s="17" t="s">
        <v>173</v>
      </c>
      <c r="E21" s="16" t="s">
        <v>143</v>
      </c>
      <c r="F21" s="15" t="s">
        <v>144</v>
      </c>
      <c r="H21" s="19" t="s">
        <v>171</v>
      </c>
      <c r="M21" s="9"/>
      <c r="N21" s="9"/>
    </row>
    <row r="22" spans="1:14" x14ac:dyDescent="0.25">
      <c r="A22" s="14" t="s">
        <v>174</v>
      </c>
      <c r="B22" s="15">
        <v>512</v>
      </c>
      <c r="C22" s="16" t="s">
        <v>141</v>
      </c>
      <c r="D22" s="17" t="s">
        <v>142</v>
      </c>
      <c r="E22" s="16" t="s">
        <v>143</v>
      </c>
      <c r="F22" s="15" t="s">
        <v>144</v>
      </c>
      <c r="H22" s="19" t="s">
        <v>174</v>
      </c>
      <c r="K22" s="31"/>
      <c r="L22" s="31"/>
      <c r="M22" s="9"/>
      <c r="N22" s="9"/>
    </row>
    <row r="23" spans="1:14" x14ac:dyDescent="0.25">
      <c r="A23" s="14" t="s">
        <v>175</v>
      </c>
      <c r="B23" s="15">
        <v>711</v>
      </c>
      <c r="C23" s="16" t="s">
        <v>176</v>
      </c>
      <c r="D23" s="17" t="s">
        <v>177</v>
      </c>
      <c r="E23" s="16" t="s">
        <v>178</v>
      </c>
      <c r="F23" s="15" t="s">
        <v>179</v>
      </c>
      <c r="H23" s="19" t="s">
        <v>175</v>
      </c>
      <c r="K23" s="30"/>
      <c r="L23" s="30"/>
      <c r="M23" s="20"/>
      <c r="N23" s="9"/>
    </row>
    <row r="24" spans="1:14" x14ac:dyDescent="0.25">
      <c r="A24" s="14" t="s">
        <v>180</v>
      </c>
      <c r="B24" s="15">
        <v>522</v>
      </c>
      <c r="C24" s="16" t="s">
        <v>165</v>
      </c>
      <c r="D24" s="17" t="s">
        <v>166</v>
      </c>
      <c r="E24" s="16" t="s">
        <v>143</v>
      </c>
      <c r="F24" s="15" t="s">
        <v>144</v>
      </c>
      <c r="H24" s="19" t="s">
        <v>180</v>
      </c>
      <c r="K24" s="30"/>
      <c r="L24" s="30"/>
      <c r="M24" s="21"/>
      <c r="N24" s="20"/>
    </row>
    <row r="25" spans="1:14" x14ac:dyDescent="0.25">
      <c r="A25" s="14" t="s">
        <v>181</v>
      </c>
      <c r="B25" s="15">
        <v>632</v>
      </c>
      <c r="C25" s="14" t="s">
        <v>161</v>
      </c>
      <c r="D25" s="17" t="s">
        <v>162</v>
      </c>
      <c r="E25" s="16" t="s">
        <v>121</v>
      </c>
      <c r="F25" s="15" t="s">
        <v>122</v>
      </c>
      <c r="H25" s="19" t="s">
        <v>181</v>
      </c>
      <c r="K25" s="20"/>
      <c r="L25" s="20"/>
      <c r="N25" s="20"/>
    </row>
    <row r="26" spans="1:14" x14ac:dyDescent="0.25">
      <c r="A26" s="14" t="s">
        <v>182</v>
      </c>
      <c r="B26" s="15">
        <v>313</v>
      </c>
      <c r="C26" s="14" t="s">
        <v>146</v>
      </c>
      <c r="D26" s="17" t="s">
        <v>147</v>
      </c>
      <c r="E26" s="16" t="s">
        <v>148</v>
      </c>
      <c r="F26" s="15" t="s">
        <v>149</v>
      </c>
      <c r="H26" s="19" t="s">
        <v>182</v>
      </c>
      <c r="N26" s="20"/>
    </row>
    <row r="27" spans="1:14" x14ac:dyDescent="0.25">
      <c r="A27" s="14" t="s">
        <v>183</v>
      </c>
      <c r="B27" s="15">
        <v>412</v>
      </c>
      <c r="C27" s="16" t="s">
        <v>168</v>
      </c>
      <c r="D27" s="17" t="s">
        <v>169</v>
      </c>
      <c r="E27" s="16" t="s">
        <v>154</v>
      </c>
      <c r="F27" s="15" t="s">
        <v>155</v>
      </c>
      <c r="H27" s="19" t="s">
        <v>183</v>
      </c>
    </row>
    <row r="28" spans="1:14" x14ac:dyDescent="0.25">
      <c r="A28" s="14" t="s">
        <v>184</v>
      </c>
      <c r="B28" s="15">
        <v>803</v>
      </c>
      <c r="C28" s="14" t="s">
        <v>134</v>
      </c>
      <c r="D28" s="17" t="s">
        <v>135</v>
      </c>
      <c r="E28" s="16" t="s">
        <v>136</v>
      </c>
      <c r="F28" s="15" t="s">
        <v>137</v>
      </c>
      <c r="H28" s="19" t="s">
        <v>184</v>
      </c>
    </row>
    <row r="29" spans="1:14" x14ac:dyDescent="0.25">
      <c r="A29" s="14" t="s">
        <v>185</v>
      </c>
      <c r="B29" s="15">
        <v>203</v>
      </c>
      <c r="C29" s="16" t="s">
        <v>105</v>
      </c>
      <c r="D29" s="17" t="s">
        <v>106</v>
      </c>
      <c r="E29" s="16" t="s">
        <v>107</v>
      </c>
      <c r="F29" s="15" t="s">
        <v>108</v>
      </c>
      <c r="H29" s="19" t="s">
        <v>185</v>
      </c>
    </row>
    <row r="30" spans="1:14" x14ac:dyDescent="0.25">
      <c r="A30" s="14" t="s">
        <v>186</v>
      </c>
      <c r="B30" s="15">
        <v>322</v>
      </c>
      <c r="C30" s="16" t="s">
        <v>157</v>
      </c>
      <c r="D30" s="17" t="s">
        <v>158</v>
      </c>
      <c r="E30" s="16" t="s">
        <v>148</v>
      </c>
      <c r="F30" s="15" t="s">
        <v>149</v>
      </c>
      <c r="H30" s="19" t="s">
        <v>186</v>
      </c>
    </row>
    <row r="31" spans="1:14" x14ac:dyDescent="0.25">
      <c r="A31" s="14" t="s">
        <v>187</v>
      </c>
      <c r="B31" s="15">
        <v>204</v>
      </c>
      <c r="C31" s="16" t="s">
        <v>105</v>
      </c>
      <c r="D31" s="17" t="s">
        <v>106</v>
      </c>
      <c r="E31" s="16" t="s">
        <v>107</v>
      </c>
      <c r="F31" s="15" t="s">
        <v>108</v>
      </c>
      <c r="H31" s="19" t="s">
        <v>187</v>
      </c>
    </row>
    <row r="32" spans="1:14" x14ac:dyDescent="0.25">
      <c r="A32" s="14" t="s">
        <v>188</v>
      </c>
      <c r="B32" s="15">
        <v>721</v>
      </c>
      <c r="C32" s="16" t="s">
        <v>189</v>
      </c>
      <c r="D32" s="17" t="s">
        <v>190</v>
      </c>
      <c r="E32" s="16" t="s">
        <v>178</v>
      </c>
      <c r="F32" s="15" t="s">
        <v>179</v>
      </c>
      <c r="H32" s="19" t="s">
        <v>188</v>
      </c>
    </row>
    <row r="33" spans="1:8" x14ac:dyDescent="0.25">
      <c r="A33" s="14" t="s">
        <v>191</v>
      </c>
      <c r="B33" s="15">
        <v>205</v>
      </c>
      <c r="C33" s="16" t="s">
        <v>105</v>
      </c>
      <c r="D33" s="17" t="s">
        <v>106</v>
      </c>
      <c r="E33" s="16" t="s">
        <v>107</v>
      </c>
      <c r="F33" s="15" t="s">
        <v>108</v>
      </c>
      <c r="H33" s="19" t="s">
        <v>191</v>
      </c>
    </row>
    <row r="34" spans="1:8" x14ac:dyDescent="0.25">
      <c r="A34" s="14" t="s">
        <v>192</v>
      </c>
      <c r="B34" s="15">
        <v>513</v>
      </c>
      <c r="C34" s="16" t="s">
        <v>141</v>
      </c>
      <c r="D34" s="17" t="s">
        <v>142</v>
      </c>
      <c r="E34" s="16" t="s">
        <v>143</v>
      </c>
      <c r="F34" s="15" t="s">
        <v>144</v>
      </c>
      <c r="H34" s="19" t="s">
        <v>192</v>
      </c>
    </row>
    <row r="35" spans="1:8" x14ac:dyDescent="0.25">
      <c r="A35" s="14" t="s">
        <v>193</v>
      </c>
      <c r="B35" s="15">
        <v>423</v>
      </c>
      <c r="C35" s="16" t="s">
        <v>152</v>
      </c>
      <c r="D35" s="17" t="s">
        <v>153</v>
      </c>
      <c r="E35" s="16" t="s">
        <v>154</v>
      </c>
      <c r="F35" s="15" t="s">
        <v>155</v>
      </c>
      <c r="H35" s="19" t="s">
        <v>193</v>
      </c>
    </row>
    <row r="36" spans="1:8" x14ac:dyDescent="0.25">
      <c r="A36" s="14" t="s">
        <v>194</v>
      </c>
      <c r="B36" s="15">
        <v>424</v>
      </c>
      <c r="C36" s="16" t="s">
        <v>152</v>
      </c>
      <c r="D36" s="17" t="s">
        <v>153</v>
      </c>
      <c r="E36" s="16" t="s">
        <v>154</v>
      </c>
      <c r="F36" s="15" t="s">
        <v>155</v>
      </c>
      <c r="H36" s="19" t="s">
        <v>194</v>
      </c>
    </row>
    <row r="37" spans="1:8" x14ac:dyDescent="0.25">
      <c r="A37" s="14" t="s">
        <v>195</v>
      </c>
      <c r="B37" s="15">
        <v>206</v>
      </c>
      <c r="C37" s="16" t="s">
        <v>105</v>
      </c>
      <c r="D37" s="17" t="s">
        <v>106</v>
      </c>
      <c r="E37" s="16" t="s">
        <v>107</v>
      </c>
      <c r="F37" s="15" t="s">
        <v>108</v>
      </c>
      <c r="H37" s="19" t="s">
        <v>195</v>
      </c>
    </row>
    <row r="38" spans="1:8" x14ac:dyDescent="0.25">
      <c r="A38" s="14" t="s">
        <v>196</v>
      </c>
      <c r="B38" s="15">
        <v>207</v>
      </c>
      <c r="C38" s="16" t="s">
        <v>105</v>
      </c>
      <c r="D38" s="17" t="s">
        <v>106</v>
      </c>
      <c r="E38" s="16" t="s">
        <v>107</v>
      </c>
      <c r="F38" s="15" t="s">
        <v>108</v>
      </c>
      <c r="H38" s="19" t="s">
        <v>196</v>
      </c>
    </row>
    <row r="39" spans="1:8" x14ac:dyDescent="0.25">
      <c r="A39" s="14" t="s">
        <v>197</v>
      </c>
      <c r="B39" s="15">
        <v>425</v>
      </c>
      <c r="C39" s="16" t="s">
        <v>152</v>
      </c>
      <c r="D39" s="17" t="s">
        <v>153</v>
      </c>
      <c r="E39" s="16" t="s">
        <v>154</v>
      </c>
      <c r="F39" s="15" t="s">
        <v>155</v>
      </c>
      <c r="H39" s="19" t="s">
        <v>197</v>
      </c>
    </row>
    <row r="40" spans="1:8" x14ac:dyDescent="0.25">
      <c r="A40" s="14" t="s">
        <v>198</v>
      </c>
      <c r="B40" s="15">
        <v>523</v>
      </c>
      <c r="C40" s="16" t="s">
        <v>165</v>
      </c>
      <c r="D40" s="17" t="s">
        <v>166</v>
      </c>
      <c r="E40" s="16" t="s">
        <v>143</v>
      </c>
      <c r="F40" s="15" t="s">
        <v>144</v>
      </c>
      <c r="H40" s="19" t="s">
        <v>198</v>
      </c>
    </row>
    <row r="41" spans="1:8" x14ac:dyDescent="0.25">
      <c r="A41" s="14" t="s">
        <v>199</v>
      </c>
      <c r="B41" s="15">
        <v>804</v>
      </c>
      <c r="C41" s="14" t="s">
        <v>134</v>
      </c>
      <c r="D41" s="17" t="s">
        <v>135</v>
      </c>
      <c r="E41" s="16" t="s">
        <v>136</v>
      </c>
      <c r="F41" s="15" t="s">
        <v>137</v>
      </c>
      <c r="H41" s="19" t="s">
        <v>199</v>
      </c>
    </row>
    <row r="42" spans="1:8" x14ac:dyDescent="0.25">
      <c r="A42" s="14" t="s">
        <v>200</v>
      </c>
      <c r="B42" s="15">
        <v>208</v>
      </c>
      <c r="C42" s="16" t="s">
        <v>105</v>
      </c>
      <c r="D42" s="17" t="s">
        <v>106</v>
      </c>
      <c r="E42" s="16" t="s">
        <v>107</v>
      </c>
      <c r="F42" s="15" t="s">
        <v>108</v>
      </c>
      <c r="H42" s="19" t="s">
        <v>200</v>
      </c>
    </row>
    <row r="43" spans="1:8" x14ac:dyDescent="0.25">
      <c r="A43" s="14" t="s">
        <v>201</v>
      </c>
      <c r="B43" s="15">
        <v>712</v>
      </c>
      <c r="C43" s="16" t="s">
        <v>176</v>
      </c>
      <c r="D43" s="17" t="s">
        <v>177</v>
      </c>
      <c r="E43" s="16" t="s">
        <v>178</v>
      </c>
      <c r="F43" s="15" t="s">
        <v>179</v>
      </c>
      <c r="H43" s="19" t="s">
        <v>201</v>
      </c>
    </row>
    <row r="44" spans="1:8" x14ac:dyDescent="0.25">
      <c r="A44" s="14" t="s">
        <v>202</v>
      </c>
      <c r="B44" s="15">
        <v>805</v>
      </c>
      <c r="C44" s="14" t="s">
        <v>134</v>
      </c>
      <c r="D44" s="17" t="s">
        <v>135</v>
      </c>
      <c r="E44" s="16" t="s">
        <v>136</v>
      </c>
      <c r="F44" s="15" t="s">
        <v>137</v>
      </c>
      <c r="H44" s="19" t="s">
        <v>202</v>
      </c>
    </row>
    <row r="45" spans="1:8" x14ac:dyDescent="0.25">
      <c r="A45" s="14" t="s">
        <v>203</v>
      </c>
      <c r="B45" s="15">
        <v>806</v>
      </c>
      <c r="C45" s="14" t="s">
        <v>134</v>
      </c>
      <c r="D45" s="17" t="s">
        <v>135</v>
      </c>
      <c r="E45" s="16" t="s">
        <v>136</v>
      </c>
      <c r="F45" s="15" t="s">
        <v>137</v>
      </c>
      <c r="H45" s="19" t="s">
        <v>203</v>
      </c>
    </row>
    <row r="46" spans="1:8" x14ac:dyDescent="0.25">
      <c r="A46" s="14" t="s">
        <v>204</v>
      </c>
      <c r="B46" s="15">
        <v>532</v>
      </c>
      <c r="C46" s="16" t="s">
        <v>172</v>
      </c>
      <c r="D46" s="17" t="s">
        <v>173</v>
      </c>
      <c r="E46" s="16" t="s">
        <v>143</v>
      </c>
      <c r="F46" s="15" t="s">
        <v>144</v>
      </c>
      <c r="H46" s="19" t="s">
        <v>204</v>
      </c>
    </row>
    <row r="47" spans="1:8" x14ac:dyDescent="0.25">
      <c r="A47" s="14" t="s">
        <v>205</v>
      </c>
      <c r="B47" s="15">
        <v>633</v>
      </c>
      <c r="C47" s="14" t="s">
        <v>161</v>
      </c>
      <c r="D47" s="17" t="s">
        <v>162</v>
      </c>
      <c r="E47" s="16" t="s">
        <v>121</v>
      </c>
      <c r="F47" s="15" t="s">
        <v>122</v>
      </c>
      <c r="H47" s="19" t="s">
        <v>205</v>
      </c>
    </row>
    <row r="48" spans="1:8" x14ac:dyDescent="0.25">
      <c r="A48" s="14" t="s">
        <v>206</v>
      </c>
      <c r="B48" s="15">
        <v>314</v>
      </c>
      <c r="C48" s="14" t="s">
        <v>146</v>
      </c>
      <c r="D48" s="17" t="s">
        <v>147</v>
      </c>
      <c r="E48" s="16" t="s">
        <v>148</v>
      </c>
      <c r="F48" s="15" t="s">
        <v>149</v>
      </c>
      <c r="H48" s="19" t="s">
        <v>206</v>
      </c>
    </row>
    <row r="49" spans="1:8" x14ac:dyDescent="0.25">
      <c r="A49" s="14" t="s">
        <v>207</v>
      </c>
      <c r="B49" s="15">
        <v>324</v>
      </c>
      <c r="C49" s="16" t="s">
        <v>157</v>
      </c>
      <c r="D49" s="17" t="s">
        <v>158</v>
      </c>
      <c r="E49" s="16" t="s">
        <v>148</v>
      </c>
      <c r="F49" s="15" t="s">
        <v>149</v>
      </c>
      <c r="H49" s="19" t="s">
        <v>207</v>
      </c>
    </row>
    <row r="50" spans="1:8" x14ac:dyDescent="0.25">
      <c r="A50" s="14" t="s">
        <v>208</v>
      </c>
      <c r="B50" s="15">
        <v>323</v>
      </c>
      <c r="C50" s="16" t="s">
        <v>157</v>
      </c>
      <c r="D50" s="17" t="s">
        <v>158</v>
      </c>
      <c r="E50" s="16" t="s">
        <v>148</v>
      </c>
      <c r="F50" s="15" t="s">
        <v>149</v>
      </c>
      <c r="H50" s="19" t="s">
        <v>208</v>
      </c>
    </row>
    <row r="51" spans="1:8" x14ac:dyDescent="0.25">
      <c r="A51" s="14" t="s">
        <v>209</v>
      </c>
      <c r="B51" s="15">
        <v>325</v>
      </c>
      <c r="C51" s="16" t="s">
        <v>157</v>
      </c>
      <c r="D51" s="17" t="s">
        <v>158</v>
      </c>
      <c r="E51" s="16" t="s">
        <v>148</v>
      </c>
      <c r="F51" s="15" t="s">
        <v>149</v>
      </c>
      <c r="H51" s="19" t="s">
        <v>209</v>
      </c>
    </row>
    <row r="52" spans="1:8" x14ac:dyDescent="0.25">
      <c r="A52" s="23" t="s">
        <v>210</v>
      </c>
      <c r="B52" s="24">
        <v>100</v>
      </c>
      <c r="C52" s="23" t="s">
        <v>211</v>
      </c>
      <c r="D52" s="25" t="s">
        <v>212</v>
      </c>
      <c r="E52" s="23" t="s">
        <v>210</v>
      </c>
      <c r="F52" s="24" t="s">
        <v>213</v>
      </c>
      <c r="H52" s="19" t="s">
        <v>210</v>
      </c>
    </row>
    <row r="53" spans="1:8" x14ac:dyDescent="0.25">
      <c r="A53" s="14" t="s">
        <v>214</v>
      </c>
      <c r="B53" s="15">
        <v>209</v>
      </c>
      <c r="C53" s="16" t="s">
        <v>105</v>
      </c>
      <c r="D53" s="17" t="s">
        <v>106</v>
      </c>
      <c r="E53" s="16" t="s">
        <v>107</v>
      </c>
      <c r="F53" s="15" t="s">
        <v>108</v>
      </c>
      <c r="H53" s="19" t="s">
        <v>214</v>
      </c>
    </row>
    <row r="54" spans="1:8" x14ac:dyDescent="0.25">
      <c r="A54" s="14" t="s">
        <v>215</v>
      </c>
      <c r="B54" s="15" t="s">
        <v>216</v>
      </c>
      <c r="C54" s="16" t="s">
        <v>105</v>
      </c>
      <c r="D54" s="17" t="s">
        <v>106</v>
      </c>
      <c r="E54" s="16" t="s">
        <v>107</v>
      </c>
      <c r="F54" s="15" t="s">
        <v>108</v>
      </c>
      <c r="H54" s="19" t="s">
        <v>215</v>
      </c>
    </row>
    <row r="55" spans="1:8" x14ac:dyDescent="0.25">
      <c r="A55" s="14" t="s">
        <v>217</v>
      </c>
      <c r="B55" s="15">
        <v>315</v>
      </c>
      <c r="C55" s="14" t="s">
        <v>146</v>
      </c>
      <c r="D55" s="17" t="s">
        <v>147</v>
      </c>
      <c r="E55" s="16" t="s">
        <v>148</v>
      </c>
      <c r="F55" s="15" t="s">
        <v>149</v>
      </c>
      <c r="H55" s="19" t="s">
        <v>217</v>
      </c>
    </row>
    <row r="56" spans="1:8" x14ac:dyDescent="0.25">
      <c r="A56" s="14" t="s">
        <v>218</v>
      </c>
      <c r="B56" s="15">
        <v>713</v>
      </c>
      <c r="C56" s="16" t="s">
        <v>176</v>
      </c>
      <c r="D56" s="17" t="s">
        <v>177</v>
      </c>
      <c r="E56" s="16" t="s">
        <v>178</v>
      </c>
      <c r="F56" s="15" t="s">
        <v>179</v>
      </c>
      <c r="H56" s="19" t="s">
        <v>218</v>
      </c>
    </row>
    <row r="57" spans="1:8" x14ac:dyDescent="0.25">
      <c r="A57" s="14" t="s">
        <v>219</v>
      </c>
      <c r="B57" s="15">
        <v>714</v>
      </c>
      <c r="C57" s="16" t="s">
        <v>176</v>
      </c>
      <c r="D57" s="17" t="s">
        <v>177</v>
      </c>
      <c r="E57" s="16" t="s">
        <v>178</v>
      </c>
      <c r="F57" s="15" t="s">
        <v>179</v>
      </c>
      <c r="H57" s="19" t="s">
        <v>219</v>
      </c>
    </row>
    <row r="58" spans="1:8" x14ac:dyDescent="0.25">
      <c r="A58" s="14" t="s">
        <v>220</v>
      </c>
      <c r="B58" s="15" t="s">
        <v>221</v>
      </c>
      <c r="C58" s="16" t="s">
        <v>105</v>
      </c>
      <c r="D58" s="17" t="s">
        <v>106</v>
      </c>
      <c r="E58" s="16" t="s">
        <v>107</v>
      </c>
      <c r="F58" s="15" t="s">
        <v>108</v>
      </c>
      <c r="H58" s="19" t="s">
        <v>220</v>
      </c>
    </row>
    <row r="59" spans="1:8" x14ac:dyDescent="0.25">
      <c r="A59" s="14" t="s">
        <v>222</v>
      </c>
      <c r="B59" s="15" t="s">
        <v>223</v>
      </c>
      <c r="C59" s="16" t="s">
        <v>105</v>
      </c>
      <c r="D59" s="17" t="s">
        <v>106</v>
      </c>
      <c r="E59" s="16" t="s">
        <v>107</v>
      </c>
      <c r="F59" s="15" t="s">
        <v>108</v>
      </c>
      <c r="H59" s="19" t="s">
        <v>222</v>
      </c>
    </row>
    <row r="60" spans="1:8" x14ac:dyDescent="0.25">
      <c r="A60" s="14" t="s">
        <v>224</v>
      </c>
      <c r="B60" s="15">
        <v>326</v>
      </c>
      <c r="C60" s="16" t="s">
        <v>157</v>
      </c>
      <c r="D60" s="17" t="s">
        <v>158</v>
      </c>
      <c r="E60" s="16" t="s">
        <v>148</v>
      </c>
      <c r="F60" s="15" t="s">
        <v>149</v>
      </c>
      <c r="H60" s="19" t="s">
        <v>224</v>
      </c>
    </row>
    <row r="61" spans="1:8" x14ac:dyDescent="0.25">
      <c r="A61" s="14" t="s">
        <v>225</v>
      </c>
      <c r="B61" s="15">
        <v>524</v>
      </c>
      <c r="C61" s="16" t="s">
        <v>165</v>
      </c>
      <c r="D61" s="17" t="s">
        <v>166</v>
      </c>
      <c r="E61" s="16" t="s">
        <v>143</v>
      </c>
      <c r="F61" s="15" t="s">
        <v>144</v>
      </c>
      <c r="H61" s="19" t="s">
        <v>225</v>
      </c>
    </row>
    <row r="62" spans="1:8" x14ac:dyDescent="0.25">
      <c r="A62" s="14" t="s">
        <v>226</v>
      </c>
      <c r="B62" s="15">
        <v>514</v>
      </c>
      <c r="C62" s="16" t="s">
        <v>141</v>
      </c>
      <c r="D62" s="17" t="s">
        <v>142</v>
      </c>
      <c r="E62" s="16" t="s">
        <v>143</v>
      </c>
      <c r="F62" s="15" t="s">
        <v>144</v>
      </c>
      <c r="H62" s="19" t="s">
        <v>226</v>
      </c>
    </row>
    <row r="63" spans="1:8" x14ac:dyDescent="0.25">
      <c r="A63" s="14" t="s">
        <v>227</v>
      </c>
      <c r="B63" s="15">
        <v>413</v>
      </c>
      <c r="C63" s="16" t="s">
        <v>168</v>
      </c>
      <c r="D63" s="17" t="s">
        <v>169</v>
      </c>
      <c r="E63" s="16" t="s">
        <v>154</v>
      </c>
      <c r="F63" s="15" t="s">
        <v>155</v>
      </c>
      <c r="H63" s="19" t="s">
        <v>227</v>
      </c>
    </row>
    <row r="64" spans="1:8" x14ac:dyDescent="0.25">
      <c r="A64" s="14" t="s">
        <v>228</v>
      </c>
      <c r="B64" s="15">
        <v>316</v>
      </c>
      <c r="C64" s="14" t="s">
        <v>146</v>
      </c>
      <c r="D64" s="17" t="s">
        <v>147</v>
      </c>
      <c r="E64" s="16" t="s">
        <v>148</v>
      </c>
      <c r="F64" s="15" t="s">
        <v>149</v>
      </c>
      <c r="H64" s="19" t="s">
        <v>228</v>
      </c>
    </row>
    <row r="65" spans="1:8" x14ac:dyDescent="0.25">
      <c r="A65" s="14" t="s">
        <v>229</v>
      </c>
      <c r="B65" s="15">
        <v>533</v>
      </c>
      <c r="C65" s="16" t="s">
        <v>172</v>
      </c>
      <c r="D65" s="17" t="s">
        <v>173</v>
      </c>
      <c r="E65" s="16" t="s">
        <v>143</v>
      </c>
      <c r="F65" s="15" t="s">
        <v>144</v>
      </c>
      <c r="H65" s="19" t="s">
        <v>229</v>
      </c>
    </row>
    <row r="66" spans="1:8" x14ac:dyDescent="0.25">
      <c r="A66" s="14" t="s">
        <v>230</v>
      </c>
      <c r="B66" s="15">
        <v>715</v>
      </c>
      <c r="C66" s="16" t="s">
        <v>176</v>
      </c>
      <c r="D66" s="17" t="s">
        <v>177</v>
      </c>
      <c r="E66" s="16" t="s">
        <v>178</v>
      </c>
      <c r="F66" s="15" t="s">
        <v>179</v>
      </c>
      <c r="H66" s="19" t="s">
        <v>230</v>
      </c>
    </row>
    <row r="67" spans="1:8" x14ac:dyDescent="0.25">
      <c r="A67" s="14" t="s">
        <v>231</v>
      </c>
      <c r="B67" s="15">
        <v>317</v>
      </c>
      <c r="C67" s="14" t="s">
        <v>146</v>
      </c>
      <c r="D67" s="17" t="s">
        <v>147</v>
      </c>
      <c r="E67" s="16" t="s">
        <v>148</v>
      </c>
      <c r="F67" s="15" t="s">
        <v>149</v>
      </c>
      <c r="H67" s="19" t="s">
        <v>231</v>
      </c>
    </row>
    <row r="68" spans="1:8" x14ac:dyDescent="0.25">
      <c r="A68" s="14" t="s">
        <v>232</v>
      </c>
      <c r="B68" s="15">
        <v>327</v>
      </c>
      <c r="C68" s="16" t="s">
        <v>157</v>
      </c>
      <c r="D68" s="17" t="s">
        <v>158</v>
      </c>
      <c r="E68" s="16" t="s">
        <v>148</v>
      </c>
      <c r="F68" s="15" t="s">
        <v>149</v>
      </c>
      <c r="H68" s="19" t="s">
        <v>232</v>
      </c>
    </row>
    <row r="69" spans="1:8" x14ac:dyDescent="0.25">
      <c r="A69" s="14" t="s">
        <v>233</v>
      </c>
      <c r="B69" s="15">
        <v>426</v>
      </c>
      <c r="C69" s="16" t="s">
        <v>152</v>
      </c>
      <c r="D69" s="17" t="s">
        <v>153</v>
      </c>
      <c r="E69" s="16" t="s">
        <v>154</v>
      </c>
      <c r="F69" s="15" t="s">
        <v>155</v>
      </c>
      <c r="H69" s="19" t="s">
        <v>233</v>
      </c>
    </row>
    <row r="70" spans="1:8" x14ac:dyDescent="0.25">
      <c r="A70" s="14" t="s">
        <v>234</v>
      </c>
      <c r="B70" s="15">
        <v>525</v>
      </c>
      <c r="C70" s="16" t="s">
        <v>165</v>
      </c>
      <c r="D70" s="17" t="s">
        <v>166</v>
      </c>
      <c r="E70" s="16" t="s">
        <v>143</v>
      </c>
      <c r="F70" s="15" t="s">
        <v>144</v>
      </c>
      <c r="H70" s="19" t="s">
        <v>234</v>
      </c>
    </row>
    <row r="71" spans="1:8" x14ac:dyDescent="0.25">
      <c r="A71" s="14" t="s">
        <v>235</v>
      </c>
      <c r="B71" s="15">
        <v>634</v>
      </c>
      <c r="C71" s="14" t="s">
        <v>161</v>
      </c>
      <c r="D71" s="17" t="s">
        <v>162</v>
      </c>
      <c r="E71" s="16" t="s">
        <v>121</v>
      </c>
      <c r="F71" s="15" t="s">
        <v>122</v>
      </c>
      <c r="H71" s="19" t="s">
        <v>235</v>
      </c>
    </row>
    <row r="72" spans="1:8" x14ac:dyDescent="0.25">
      <c r="A72" s="14" t="s">
        <v>236</v>
      </c>
      <c r="B72" s="15">
        <v>722</v>
      </c>
      <c r="C72" s="16" t="s">
        <v>189</v>
      </c>
      <c r="D72" s="17" t="s">
        <v>190</v>
      </c>
      <c r="E72" s="16" t="s">
        <v>178</v>
      </c>
      <c r="F72" s="15" t="s">
        <v>179</v>
      </c>
      <c r="H72" s="19" t="s">
        <v>236</v>
      </c>
    </row>
    <row r="73" spans="1:8" x14ac:dyDescent="0.25">
      <c r="A73" s="14" t="s">
        <v>237</v>
      </c>
      <c r="B73" s="15">
        <v>427</v>
      </c>
      <c r="C73" s="16" t="s">
        <v>152</v>
      </c>
      <c r="D73" s="17" t="s">
        <v>153</v>
      </c>
      <c r="E73" s="16" t="s">
        <v>154</v>
      </c>
      <c r="F73" s="15" t="s">
        <v>155</v>
      </c>
      <c r="H73" s="19" t="s">
        <v>237</v>
      </c>
    </row>
    <row r="74" spans="1:8" x14ac:dyDescent="0.25">
      <c r="A74" s="14" t="s">
        <v>238</v>
      </c>
      <c r="B74" s="15">
        <v>534</v>
      </c>
      <c r="C74" s="16" t="s">
        <v>172</v>
      </c>
      <c r="D74" s="17" t="s">
        <v>173</v>
      </c>
      <c r="E74" s="16" t="s">
        <v>143</v>
      </c>
      <c r="F74" s="15" t="s">
        <v>144</v>
      </c>
      <c r="H74" s="19" t="s">
        <v>238</v>
      </c>
    </row>
    <row r="75" spans="1:8" x14ac:dyDescent="0.25">
      <c r="A75" s="14" t="s">
        <v>239</v>
      </c>
      <c r="B75" s="15">
        <v>723</v>
      </c>
      <c r="C75" s="16" t="s">
        <v>189</v>
      </c>
      <c r="D75" s="17" t="s">
        <v>190</v>
      </c>
      <c r="E75" s="16" t="s">
        <v>178</v>
      </c>
      <c r="F75" s="15" t="s">
        <v>179</v>
      </c>
      <c r="H75" s="19" t="s">
        <v>239</v>
      </c>
    </row>
    <row r="76" spans="1:8" x14ac:dyDescent="0.25">
      <c r="A76" s="14" t="s">
        <v>240</v>
      </c>
      <c r="B76" s="15">
        <v>646</v>
      </c>
      <c r="C76" s="14" t="s">
        <v>119</v>
      </c>
      <c r="D76" s="17" t="s">
        <v>120</v>
      </c>
      <c r="E76" s="16" t="s">
        <v>121</v>
      </c>
      <c r="F76" s="15" t="s">
        <v>122</v>
      </c>
      <c r="H76" s="19" t="s">
        <v>240</v>
      </c>
    </row>
    <row r="77" spans="1:8" x14ac:dyDescent="0.25">
      <c r="A77" s="14" t="s">
        <v>241</v>
      </c>
      <c r="B77" s="15">
        <v>724</v>
      </c>
      <c r="C77" s="16" t="s">
        <v>189</v>
      </c>
      <c r="D77" s="17" t="s">
        <v>190</v>
      </c>
      <c r="E77" s="16" t="s">
        <v>178</v>
      </c>
      <c r="F77" s="15" t="s">
        <v>179</v>
      </c>
      <c r="H77" s="19" t="s">
        <v>241</v>
      </c>
    </row>
    <row r="78" spans="1:8" x14ac:dyDescent="0.25">
      <c r="A78" s="14" t="s">
        <v>242</v>
      </c>
      <c r="B78" s="15">
        <v>647</v>
      </c>
      <c r="C78" s="14" t="s">
        <v>119</v>
      </c>
      <c r="D78" s="17" t="s">
        <v>120</v>
      </c>
      <c r="E78" s="16" t="s">
        <v>121</v>
      </c>
      <c r="F78" s="15" t="s">
        <v>122</v>
      </c>
      <c r="H78" s="19" t="s">
        <v>242</v>
      </c>
    </row>
    <row r="79" spans="1:8" x14ac:dyDescent="0.25">
      <c r="A79" s="14" t="s">
        <v>243</v>
      </c>
      <c r="B79" s="15">
        <v>635</v>
      </c>
      <c r="C79" s="14" t="s">
        <v>161</v>
      </c>
      <c r="D79" s="17" t="s">
        <v>162</v>
      </c>
      <c r="E79" s="16" t="s">
        <v>121</v>
      </c>
      <c r="F79" s="15" t="s">
        <v>122</v>
      </c>
      <c r="H79" s="19" t="s">
        <v>243</v>
      </c>
    </row>
  </sheetData>
  <sheetProtection selectLockedCells="1"/>
  <mergeCells count="1">
    <mergeCell ref="H1:H2"/>
  </mergeCells>
  <phoneticPr fontId="3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L59"/>
  <sheetViews>
    <sheetView view="pageBreakPreview" zoomScaleSheetLayoutView="100" workbookViewId="0">
      <selection activeCell="D13" sqref="D13"/>
    </sheetView>
  </sheetViews>
  <sheetFormatPr defaultRowHeight="15.75" x14ac:dyDescent="0.25"/>
  <cols>
    <col min="1" max="1" width="22.875" customWidth="1"/>
    <col min="2" max="2" width="17.375" customWidth="1"/>
    <col min="3" max="3" width="17" customWidth="1"/>
    <col min="4" max="4" width="27.875" customWidth="1"/>
    <col min="5" max="5" width="12.125" customWidth="1"/>
    <col min="6" max="6" width="12.875" customWidth="1"/>
    <col min="7" max="7" width="12.25" customWidth="1"/>
    <col min="8" max="8" width="16.875" customWidth="1"/>
    <col min="9" max="9" width="13.25" customWidth="1"/>
    <col min="10" max="10" width="11.875" customWidth="1"/>
    <col min="11" max="11" width="12.375" customWidth="1"/>
    <col min="12" max="12" width="18.125" customWidth="1"/>
  </cols>
  <sheetData>
    <row r="1" spans="1:12" x14ac:dyDescent="0.25">
      <c r="A1" s="453" t="s">
        <v>244</v>
      </c>
      <c r="B1" s="453"/>
      <c r="C1" s="453" t="s">
        <v>245</v>
      </c>
      <c r="D1" s="453"/>
      <c r="E1" s="453" t="s">
        <v>246</v>
      </c>
      <c r="F1" s="453"/>
      <c r="G1" s="453" t="s">
        <v>247</v>
      </c>
      <c r="H1" s="453"/>
      <c r="I1" s="453" t="s">
        <v>248</v>
      </c>
      <c r="J1" s="453"/>
      <c r="K1" s="453" t="s">
        <v>249</v>
      </c>
      <c r="L1" s="453"/>
    </row>
    <row r="2" spans="1:12" x14ac:dyDescent="0.25">
      <c r="A2" s="26" t="s">
        <v>250</v>
      </c>
      <c r="B2" s="26" t="s">
        <v>251</v>
      </c>
      <c r="C2" s="26" t="s">
        <v>250</v>
      </c>
      <c r="D2" s="26" t="s">
        <v>251</v>
      </c>
      <c r="E2" s="26" t="s">
        <v>250</v>
      </c>
      <c r="F2" s="26" t="s">
        <v>251</v>
      </c>
      <c r="G2" s="26" t="s">
        <v>250</v>
      </c>
      <c r="H2" s="26" t="s">
        <v>251</v>
      </c>
      <c r="I2" s="26" t="s">
        <v>250</v>
      </c>
      <c r="J2" s="26" t="s">
        <v>251</v>
      </c>
      <c r="K2" s="26" t="s">
        <v>250</v>
      </c>
      <c r="L2" s="26" t="s">
        <v>251</v>
      </c>
    </row>
    <row r="3" spans="1:12" x14ac:dyDescent="0.25">
      <c r="A3" s="27">
        <f>IF(List1!A116="1a) DHDM",List1!G116,0)</f>
        <v>0</v>
      </c>
      <c r="B3" s="27">
        <f>IF(List1!A116="1a) DHDM",List1!H116,0)</f>
        <v>0</v>
      </c>
      <c r="C3" s="27">
        <f>IF(List1!A116="1b) DDNM",List1!G116,0)</f>
        <v>0</v>
      </c>
      <c r="D3" s="27">
        <f>IF(List1!A116="1b) DDNM",List1!H116,0)</f>
        <v>0</v>
      </c>
      <c r="E3" s="27">
        <f>IF(List1!A116="2) služby",List1!G116,0)</f>
        <v>0</v>
      </c>
      <c r="F3" s="27">
        <f>IF(List1!A116="2) služby",List1!H116,0)</f>
        <v>0</v>
      </c>
      <c r="G3" s="27">
        <f>IF(List1!A116="3) OON",List1!G116,0)</f>
        <v>0</v>
      </c>
      <c r="H3" s="27">
        <f>IF(List1!A116="3) OON",List1!H116,0)</f>
        <v>0</v>
      </c>
      <c r="I3" s="27">
        <f>IF(List1!A116="4) ostatní",List1!G116,0)</f>
        <v>0</v>
      </c>
      <c r="J3" s="27">
        <f>IF(List1!A116="4) ostatní",List1!H116,0)</f>
        <v>0</v>
      </c>
      <c r="K3" s="27">
        <f>IF(List1!A116="5) INVESTICE",List1!G116,0)</f>
        <v>0</v>
      </c>
      <c r="L3" s="27">
        <f>IF(List1!A116="5) INVESTICE",List1!H116,0)</f>
        <v>0</v>
      </c>
    </row>
    <row r="4" spans="1:12" x14ac:dyDescent="0.25">
      <c r="A4" s="27">
        <f>IF(List1!A117="1a) DHDM",List1!G117,0)</f>
        <v>0</v>
      </c>
      <c r="B4" s="27">
        <f>IF(List1!A117="1a) DHDM",List1!H117,0)</f>
        <v>0</v>
      </c>
      <c r="C4" s="27">
        <f>IF(List1!A117="1b) DDNM",List1!G117,0)</f>
        <v>0</v>
      </c>
      <c r="D4" s="27">
        <f>IF(List1!A117="1b) DDNM",List1!H117,0)</f>
        <v>0</v>
      </c>
      <c r="E4" s="27">
        <f>IF(List1!A117="2) služby",List1!G117,0)</f>
        <v>0</v>
      </c>
      <c r="F4" s="27">
        <f>IF(List1!A117="2) služby",List1!H117,0)</f>
        <v>0</v>
      </c>
      <c r="G4" s="27">
        <f>IF(List1!A117="3) OON",List1!G117,0)</f>
        <v>0</v>
      </c>
      <c r="H4" s="27">
        <f>IF(List1!A117="3) OON",List1!H117,0)</f>
        <v>0</v>
      </c>
      <c r="I4" s="27">
        <f>IF(List1!A117="4) ostatní",List1!G117,0)</f>
        <v>0</v>
      </c>
      <c r="J4" s="27">
        <f>IF(List1!A117="4) ostatní",List1!H117,0)</f>
        <v>0</v>
      </c>
      <c r="K4" s="27">
        <f>IF(List1!A117="5) INVESTICE",List1!G117,0)</f>
        <v>0</v>
      </c>
      <c r="L4" s="27">
        <f>IF(List1!A117="5) INVESTICE",List1!H117,0)</f>
        <v>0</v>
      </c>
    </row>
    <row r="5" spans="1:12" x14ac:dyDescent="0.25">
      <c r="A5" s="27">
        <f>IF(List1!A118="1a) DHDM",List1!G118,0)</f>
        <v>0</v>
      </c>
      <c r="B5" s="27">
        <f>IF(List1!A118="1a) DHDM",List1!H118,0)</f>
        <v>0</v>
      </c>
      <c r="C5" s="27">
        <f>IF(List1!A118="1b) DDNM",List1!G118,0)</f>
        <v>0</v>
      </c>
      <c r="D5" s="27">
        <f>IF(List1!A118="1b) DDNM",List1!H118,0)</f>
        <v>0</v>
      </c>
      <c r="E5" s="27">
        <f>IF(List1!A118="2) služby",List1!G118,0)</f>
        <v>0</v>
      </c>
      <c r="F5" s="27">
        <f>IF(List1!A118="2) služby",List1!H118,0)</f>
        <v>0</v>
      </c>
      <c r="G5" s="27">
        <f>IF(List1!A118="3) OON",List1!G118,0)</f>
        <v>0</v>
      </c>
      <c r="H5" s="27">
        <f>IF(List1!A118="3) OON",List1!H118,0)</f>
        <v>0</v>
      </c>
      <c r="I5" s="27">
        <f>IF(List1!A118="4) ostatní",List1!G118,0)</f>
        <v>0</v>
      </c>
      <c r="J5" s="27">
        <f>IF(List1!A118="4) ostatní",List1!H118,0)</f>
        <v>0</v>
      </c>
      <c r="K5" s="27">
        <f>IF(List1!A118="5) INVESTICE",List1!G118,0)</f>
        <v>0</v>
      </c>
      <c r="L5" s="27">
        <f>IF(List1!A118="5) INVESTICE",List1!H118,0)</f>
        <v>0</v>
      </c>
    </row>
    <row r="6" spans="1:12" x14ac:dyDescent="0.25">
      <c r="A6" s="27">
        <f>IF(List1!A119="1a) DHDM",List1!G119,0)</f>
        <v>0</v>
      </c>
      <c r="B6" s="27">
        <f>IF(List1!A119="1a) DHDM",List1!H119,0)</f>
        <v>0</v>
      </c>
      <c r="C6" s="27">
        <f>IF(List1!A119="1b) DDNM",List1!G119,0)</f>
        <v>0</v>
      </c>
      <c r="D6" s="27">
        <f>IF(List1!A119="1b) DDNM",List1!H119,0)</f>
        <v>0</v>
      </c>
      <c r="E6" s="27">
        <f>IF(List1!A119="2) služby",List1!G119,0)</f>
        <v>0</v>
      </c>
      <c r="F6" s="27">
        <f>IF(List1!A119="2) služby",List1!H119,0)</f>
        <v>0</v>
      </c>
      <c r="G6" s="27">
        <f>IF(List1!A119="3) OON",List1!G119,0)</f>
        <v>0</v>
      </c>
      <c r="H6" s="27">
        <f>IF(List1!A119="3) OON",List1!H119,0)</f>
        <v>0</v>
      </c>
      <c r="I6" s="27">
        <f>IF(List1!A119="4) ostatní",List1!G119,0)</f>
        <v>0</v>
      </c>
      <c r="J6" s="27">
        <f>IF(List1!A119="4) ostatní",List1!H119,0)</f>
        <v>0</v>
      </c>
      <c r="K6" s="27">
        <f>IF(List1!A119="5) INVESTICE",List1!G119,0)</f>
        <v>0</v>
      </c>
      <c r="L6" s="27">
        <f>IF(List1!A119="5) INVESTICE",List1!H119,0)</f>
        <v>0</v>
      </c>
    </row>
    <row r="7" spans="1:12" x14ac:dyDescent="0.25">
      <c r="A7" s="27">
        <f>IF(List1!A120="1a) DHDM",List1!G120,0)</f>
        <v>0</v>
      </c>
      <c r="B7" s="27">
        <f>IF(List1!A120="1a) DHDM",List1!H120,0)</f>
        <v>0</v>
      </c>
      <c r="C7" s="27">
        <f>IF(List1!A120="1b) DDNM",List1!G120,0)</f>
        <v>0</v>
      </c>
      <c r="D7" s="27">
        <f>IF(List1!A120="1b) DDNM",List1!H120,0)</f>
        <v>0</v>
      </c>
      <c r="E7" s="27">
        <f>IF(List1!A120="2) služby",List1!G120,0)</f>
        <v>0</v>
      </c>
      <c r="F7" s="27">
        <f>IF(List1!A120="2) služby",List1!H120,0)</f>
        <v>0</v>
      </c>
      <c r="G7" s="27">
        <f>IF(List1!A120="3) OON",List1!G120,0)</f>
        <v>0</v>
      </c>
      <c r="H7" s="27">
        <f>IF(List1!A120="3) OON",List1!H120,0)</f>
        <v>0</v>
      </c>
      <c r="I7" s="27">
        <f>IF(List1!A120="4) ostatní",List1!G120,0)</f>
        <v>0</v>
      </c>
      <c r="J7" s="27">
        <f>IF(List1!A120="4) ostatní",List1!H120,0)</f>
        <v>0</v>
      </c>
      <c r="K7" s="27">
        <f>IF(List1!A120="5) INVESTICE",List1!G120,0)</f>
        <v>0</v>
      </c>
      <c r="L7" s="27">
        <f>IF(List1!A120="5) INVESTICE",List1!H120,0)</f>
        <v>0</v>
      </c>
    </row>
    <row r="8" spans="1:12" x14ac:dyDescent="0.25">
      <c r="A8" s="27">
        <f>IF(List1!A121="1a) DHDM",List1!G121,0)</f>
        <v>0</v>
      </c>
      <c r="B8" s="27">
        <f>IF(List1!A121="1a) DHDM",List1!H121,0)</f>
        <v>0</v>
      </c>
      <c r="C8" s="27">
        <f>IF(List1!A121="1b) DDNM",List1!G121,0)</f>
        <v>0</v>
      </c>
      <c r="D8" s="27">
        <f>IF(List1!A121="1b) DDNM",List1!H121,0)</f>
        <v>0</v>
      </c>
      <c r="E8" s="27">
        <f>IF(List1!A121="2) služby",List1!G121,0)</f>
        <v>0</v>
      </c>
      <c r="F8" s="27">
        <f>IF(List1!A121="2) služby",List1!H121,0)</f>
        <v>0</v>
      </c>
      <c r="G8" s="27">
        <f>IF(List1!A121="3) OON",List1!G121,0)</f>
        <v>0</v>
      </c>
      <c r="H8" s="27">
        <f>IF(List1!A121="3) OON",List1!H121,0)</f>
        <v>0</v>
      </c>
      <c r="I8" s="27">
        <f>IF(List1!A121="4) ostatní",List1!G121,0)</f>
        <v>0</v>
      </c>
      <c r="J8" s="27">
        <f>IF(List1!A121="4) ostatní",List1!H121,0)</f>
        <v>0</v>
      </c>
      <c r="K8" s="27">
        <f>IF(List1!A121="5) INVESTICE",List1!G121,0)</f>
        <v>0</v>
      </c>
      <c r="L8" s="27">
        <f>IF(List1!A121="5) INVESTICE",List1!H121,0)</f>
        <v>0</v>
      </c>
    </row>
    <row r="9" spans="1:12" x14ac:dyDescent="0.25">
      <c r="A9" s="27">
        <f>IF(List1!A122="1a) DHDM",List1!G122,0)</f>
        <v>0</v>
      </c>
      <c r="B9" s="27">
        <f>IF(List1!A122="1a) DHDM",List1!H122,0)</f>
        <v>0</v>
      </c>
      <c r="C9" s="27">
        <f>IF(List1!A122="1b) DDNM",List1!G122,0)</f>
        <v>0</v>
      </c>
      <c r="D9" s="27">
        <f>IF(List1!A122="1b) DDNM",List1!H122,0)</f>
        <v>0</v>
      </c>
      <c r="E9" s="27">
        <f>IF(List1!A122="2) služby",List1!G122,0)</f>
        <v>0</v>
      </c>
      <c r="F9" s="27">
        <f>IF(List1!A122="2) služby",List1!H122,0)</f>
        <v>0</v>
      </c>
      <c r="G9" s="27">
        <f>IF(List1!A122="3) OON",List1!G122,0)</f>
        <v>0</v>
      </c>
      <c r="H9" s="27">
        <f>IF(List1!A122="3) OON",List1!H122,0)</f>
        <v>0</v>
      </c>
      <c r="I9" s="27">
        <f>IF(List1!A122="4) ostatní",List1!G122,0)</f>
        <v>0</v>
      </c>
      <c r="J9" s="27">
        <f>IF(List1!A122="4) ostatní",List1!H122,0)</f>
        <v>0</v>
      </c>
      <c r="K9" s="27">
        <f>IF(List1!A122="5) INVESTICE",List1!G122,0)</f>
        <v>0</v>
      </c>
      <c r="L9" s="27">
        <f>IF(List1!A122="5) INVESTICE",List1!H122,0)</f>
        <v>0</v>
      </c>
    </row>
    <row r="10" spans="1:12" x14ac:dyDescent="0.25">
      <c r="A10" s="27">
        <f>IF(List1!A123="1a) DHDM",List1!G123,0)</f>
        <v>0</v>
      </c>
      <c r="B10" s="27">
        <f>IF(List1!A123="1a) DHDM",List1!H123,0)</f>
        <v>0</v>
      </c>
      <c r="C10" s="27">
        <f>IF(List1!A123="1b) DDNM",List1!G123,0)</f>
        <v>0</v>
      </c>
      <c r="D10" s="27">
        <f>IF(List1!A123="1b) DDNM",List1!H123,0)</f>
        <v>0</v>
      </c>
      <c r="E10" s="27">
        <f>IF(List1!A123="2) služby",List1!G123,0)</f>
        <v>0</v>
      </c>
      <c r="F10" s="27">
        <f>IF(List1!A123="2) služby",List1!H123,0)</f>
        <v>0</v>
      </c>
      <c r="G10" s="27">
        <f>IF(List1!A123="3) OON",List1!G123,0)</f>
        <v>0</v>
      </c>
      <c r="H10" s="27">
        <f>IF(List1!A123="3) OON",List1!H123,0)</f>
        <v>0</v>
      </c>
      <c r="I10" s="27">
        <f>IF(List1!A123="4) ostatní",List1!G123,0)</f>
        <v>0</v>
      </c>
      <c r="J10" s="27">
        <f>IF(List1!A123="4) ostatní",List1!H123,0)</f>
        <v>0</v>
      </c>
      <c r="K10" s="27">
        <f>IF(List1!A123="5) INVESTICE",List1!G123,0)</f>
        <v>0</v>
      </c>
      <c r="L10" s="27">
        <f>IF(List1!A123="5) INVESTICE",List1!H123,0)</f>
        <v>0</v>
      </c>
    </row>
    <row r="11" spans="1:12" x14ac:dyDescent="0.25">
      <c r="A11" s="27">
        <f>IF(List1!A124="1a) DHDM",List1!G124,0)</f>
        <v>0</v>
      </c>
      <c r="B11" s="27">
        <f>IF(List1!A124="1a) DHDM",List1!H124,0)</f>
        <v>0</v>
      </c>
      <c r="C11" s="27">
        <f>IF(List1!A124="1b) DDNM",List1!G124,0)</f>
        <v>0</v>
      </c>
      <c r="D11" s="27">
        <f>IF(List1!A124="1b) DDNM",List1!H124,0)</f>
        <v>0</v>
      </c>
      <c r="E11" s="27">
        <f>IF(List1!A124="2) služby",List1!G124,0)</f>
        <v>0</v>
      </c>
      <c r="F11" s="27">
        <f>IF(List1!A124="2) služby",List1!H124,0)</f>
        <v>0</v>
      </c>
      <c r="G11" s="27">
        <f>IF(List1!A124="3) OON",List1!G124,0)</f>
        <v>0</v>
      </c>
      <c r="H11" s="27">
        <f>IF(List1!A124="3) OON",List1!H124,0)</f>
        <v>0</v>
      </c>
      <c r="I11" s="27">
        <f>IF(List1!A124="4) ostatní",List1!G124,0)</f>
        <v>0</v>
      </c>
      <c r="J11" s="27">
        <f>IF(List1!A124="4) ostatní",List1!H124,0)</f>
        <v>0</v>
      </c>
      <c r="K11" s="27">
        <f>IF(List1!A124="5) INVESTICE",List1!G124,0)</f>
        <v>0</v>
      </c>
      <c r="L11" s="27">
        <f>IF(List1!A124="5) INVESTICE",List1!H124,0)</f>
        <v>0</v>
      </c>
    </row>
    <row r="12" spans="1:12" x14ac:dyDescent="0.25">
      <c r="A12" s="27">
        <f>IF(List1!A125="1a) DHDM",List1!G125,0)</f>
        <v>0</v>
      </c>
      <c r="B12" s="27">
        <f>IF(List1!A125="1a) DHDM",List1!H125,0)</f>
        <v>0</v>
      </c>
      <c r="C12" s="27">
        <f>IF(List1!A125="1b) DDNM",List1!G125,0)</f>
        <v>0</v>
      </c>
      <c r="D12" s="27">
        <f>IF(List1!A125="1b) DDNM",List1!H125,0)</f>
        <v>0</v>
      </c>
      <c r="E12" s="27">
        <f>IF(List1!A125="2) služby",List1!G125,0)</f>
        <v>0</v>
      </c>
      <c r="F12" s="27">
        <f>IF(List1!A125="2) služby",List1!H125,0)</f>
        <v>0</v>
      </c>
      <c r="G12" s="27">
        <f>IF(List1!A125="3) OON",List1!G125,0)</f>
        <v>0</v>
      </c>
      <c r="H12" s="27">
        <f>IF(List1!A125="3) OON",List1!H125,0)</f>
        <v>0</v>
      </c>
      <c r="I12" s="27">
        <f>IF(List1!A125="4) ostatní",List1!G125,0)</f>
        <v>0</v>
      </c>
      <c r="J12" s="27">
        <f>IF(List1!A125="4) ostatní",List1!H125,0)</f>
        <v>0</v>
      </c>
      <c r="K12" s="27">
        <f>IF(List1!A125="5) INVESTICE",List1!G125,0)</f>
        <v>0</v>
      </c>
      <c r="L12" s="27">
        <f>IF(List1!A125="5) INVESTICE",List1!H125,0)</f>
        <v>0</v>
      </c>
    </row>
    <row r="13" spans="1:12" x14ac:dyDescent="0.25">
      <c r="A13" s="27">
        <f>IF(List1!A126="1a) DHDM",List1!G126,0)</f>
        <v>0</v>
      </c>
      <c r="B13" s="27">
        <f>IF(List1!A126="1a) DHDM",List1!H126,0)</f>
        <v>0</v>
      </c>
      <c r="C13" s="27">
        <f>IF(List1!A126="1b) DDNM",List1!G126,0)</f>
        <v>0</v>
      </c>
      <c r="D13" s="27">
        <f>IF(List1!A126="1b) DDNM",List1!H126,0)</f>
        <v>0</v>
      </c>
      <c r="E13" s="27">
        <f>IF(List1!A126="2) služby",List1!G126,0)</f>
        <v>0</v>
      </c>
      <c r="F13" s="27">
        <f>IF(List1!A126="2) služby",List1!H126,0)</f>
        <v>0</v>
      </c>
      <c r="G13" s="27">
        <f>IF(List1!A126="3) OON",List1!G126,0)</f>
        <v>0</v>
      </c>
      <c r="H13" s="27">
        <f>IF(List1!A126="3) OON",List1!H126,0)</f>
        <v>0</v>
      </c>
      <c r="I13" s="27">
        <f>IF(List1!A126="4) ostatní",List1!G126,0)</f>
        <v>0</v>
      </c>
      <c r="J13" s="27">
        <f>IF(List1!A126="4) ostatní",List1!H126,0)</f>
        <v>0</v>
      </c>
      <c r="K13" s="27">
        <f>IF(List1!A126="5) INVESTICE",List1!G126,0)</f>
        <v>0</v>
      </c>
      <c r="L13" s="27">
        <f>IF(List1!A126="5) INVESTICE",List1!H126,0)</f>
        <v>0</v>
      </c>
    </row>
    <row r="14" spans="1:12" x14ac:dyDescent="0.25">
      <c r="A14" s="27">
        <f>IF(List1!A127="1a) DHDM",List1!G127,0)</f>
        <v>0</v>
      </c>
      <c r="B14" s="27">
        <f>IF(List1!A127="1a) DHDM",List1!H127,0)</f>
        <v>0</v>
      </c>
      <c r="C14" s="27">
        <f>IF(List1!A127="1b) DDNM",List1!G127,0)</f>
        <v>0</v>
      </c>
      <c r="D14" s="27">
        <f>IF(List1!A127="1b) DDNM",List1!H127,0)</f>
        <v>0</v>
      </c>
      <c r="E14" s="27">
        <f>IF(List1!A127="2) služby",List1!G127,0)</f>
        <v>0</v>
      </c>
      <c r="F14" s="27">
        <f>IF(List1!A127="2) služby",List1!H127,0)</f>
        <v>0</v>
      </c>
      <c r="G14" s="27">
        <f>IF(List1!A127="3) OON",List1!G127,0)</f>
        <v>0</v>
      </c>
      <c r="H14" s="27">
        <f>IF(List1!A127="3) OON",List1!H127,0)</f>
        <v>0</v>
      </c>
      <c r="I14" s="27">
        <f>IF(List1!A127="4) ostatní",List1!G127,0)</f>
        <v>0</v>
      </c>
      <c r="J14" s="27">
        <f>IF(List1!A127="4) ostatní",List1!H127,0)</f>
        <v>0</v>
      </c>
      <c r="K14" s="27">
        <f>IF(List1!A127="5) INVESTICE",List1!G127,0)</f>
        <v>0</v>
      </c>
      <c r="L14" s="27">
        <f>IF(List1!A127="5) INVESTICE",List1!H127,0)</f>
        <v>0</v>
      </c>
    </row>
    <row r="15" spans="1:12" x14ac:dyDescent="0.25">
      <c r="A15" s="27">
        <f>IF(List1!A128="1a) DHDM",List1!G128,0)</f>
        <v>0</v>
      </c>
      <c r="B15" s="27">
        <f>IF(List1!A128="1a) DHDM",List1!H128,0)</f>
        <v>0</v>
      </c>
      <c r="C15" s="27">
        <f>IF(List1!A128="1b) DDNM",List1!G128,0)</f>
        <v>0</v>
      </c>
      <c r="D15" s="27">
        <f>IF(List1!A128="1b) DDNM",List1!H128,0)</f>
        <v>0</v>
      </c>
      <c r="E15" s="27">
        <f>IF(List1!A128="2) služby",List1!G128,0)</f>
        <v>0</v>
      </c>
      <c r="F15" s="27">
        <f>IF(List1!A128="2) služby",List1!H128,0)</f>
        <v>0</v>
      </c>
      <c r="G15" s="27">
        <f>IF(List1!A128="3) OON",List1!G128,0)</f>
        <v>0</v>
      </c>
      <c r="H15" s="27">
        <f>IF(List1!A128="3) OON",List1!H128,0)</f>
        <v>0</v>
      </c>
      <c r="I15" s="27">
        <f>IF(List1!A128="4) ostatní",List1!G128,0)</f>
        <v>0</v>
      </c>
      <c r="J15" s="27">
        <f>IF(List1!A128="4) ostatní",List1!H128,0)</f>
        <v>0</v>
      </c>
      <c r="K15" s="27">
        <f>IF(List1!A128="5) INVESTICE",List1!G128,0)</f>
        <v>0</v>
      </c>
      <c r="L15" s="27">
        <f>IF(List1!A128="5) INVESTICE",List1!H128,0)</f>
        <v>0</v>
      </c>
    </row>
    <row r="16" spans="1:12" x14ac:dyDescent="0.25">
      <c r="A16" s="27">
        <f>IF(List1!A129="1a) DHDM",List1!G129,0)</f>
        <v>0</v>
      </c>
      <c r="B16" s="27">
        <f>IF(List1!A129="1a) DHDM",List1!H129,0)</f>
        <v>0</v>
      </c>
      <c r="C16" s="27">
        <f>IF(List1!A129="1b) DDNM",List1!G129,0)</f>
        <v>0</v>
      </c>
      <c r="D16" s="27">
        <f>IF(List1!A129="1b) DDNM",List1!H129,0)</f>
        <v>0</v>
      </c>
      <c r="E16" s="27">
        <f>IF(List1!A129="2) služby",List1!G129,0)</f>
        <v>0</v>
      </c>
      <c r="F16" s="27">
        <f>IF(List1!A129="2) služby",List1!H129,0)</f>
        <v>0</v>
      </c>
      <c r="G16" s="27">
        <f>IF(List1!A129="3) OON",List1!G129,0)</f>
        <v>0</v>
      </c>
      <c r="H16" s="27">
        <f>IF(List1!A129="3) OON",List1!H129,0)</f>
        <v>0</v>
      </c>
      <c r="I16" s="27">
        <f>IF(List1!A129="4) ostatní",List1!G129,0)</f>
        <v>0</v>
      </c>
      <c r="J16" s="27">
        <f>IF(List1!A129="4) ostatní",List1!H129,0)</f>
        <v>0</v>
      </c>
      <c r="K16" s="27">
        <f>IF(List1!A129="5) INVESTICE",List1!G129,0)</f>
        <v>0</v>
      </c>
      <c r="L16" s="27">
        <f>IF(List1!A129="5) INVESTICE",List1!H129,0)</f>
        <v>0</v>
      </c>
    </row>
    <row r="17" spans="1:12" x14ac:dyDescent="0.25">
      <c r="A17" s="27">
        <f>IF(List1!A130="1a) DHDM",List1!G130,0)</f>
        <v>0</v>
      </c>
      <c r="B17" s="27">
        <f>IF(List1!A130="1a) DHDM",List1!H130,0)</f>
        <v>0</v>
      </c>
      <c r="C17" s="27">
        <f>IF(List1!A130="1b) DDNM",List1!G130,0)</f>
        <v>0</v>
      </c>
      <c r="D17" s="27">
        <f>IF(List1!A130="1b) DDNM",List1!H130,0)</f>
        <v>0</v>
      </c>
      <c r="E17" s="27">
        <f>IF(List1!A130="2) služby",List1!G130,0)</f>
        <v>0</v>
      </c>
      <c r="F17" s="27">
        <f>IF(List1!A130="2) služby",List1!H130,0)</f>
        <v>0</v>
      </c>
      <c r="G17" s="27">
        <f>IF(List1!A130="3) OON",List1!G130,0)</f>
        <v>0</v>
      </c>
      <c r="H17" s="27">
        <f>IF(List1!A130="3) OON",List1!H130,0)</f>
        <v>0</v>
      </c>
      <c r="I17" s="27">
        <f>IF(List1!A130="4) ostatní",List1!G130,0)</f>
        <v>0</v>
      </c>
      <c r="J17" s="27">
        <f>IF(List1!A130="4) ostatní",List1!H130,0)</f>
        <v>0</v>
      </c>
      <c r="K17" s="27">
        <f>IF(List1!A130="5) INVESTICE",List1!G130,0)</f>
        <v>0</v>
      </c>
      <c r="L17" s="27">
        <f>IF(List1!A130="5) INVESTICE",List1!H130,0)</f>
        <v>0</v>
      </c>
    </row>
    <row r="18" spans="1:12" x14ac:dyDescent="0.25">
      <c r="A18" s="27">
        <f>IF(List1!A131="1a) DHDM",List1!G131,0)</f>
        <v>0</v>
      </c>
      <c r="B18" s="27">
        <f>IF(List1!A131="1a) DHDM",List1!H131,0)</f>
        <v>0</v>
      </c>
      <c r="C18" s="27">
        <f>IF(List1!A131="1b) DDNM",List1!G131,0)</f>
        <v>0</v>
      </c>
      <c r="D18" s="27">
        <f>IF(List1!A131="1b) DDNM",List1!H131,0)</f>
        <v>0</v>
      </c>
      <c r="E18" s="27">
        <f>IF(List1!A131="2) služby",List1!G131,0)</f>
        <v>0</v>
      </c>
      <c r="F18" s="27">
        <f>IF(List1!A131="2) služby",List1!H131,0)</f>
        <v>0</v>
      </c>
      <c r="G18" s="27">
        <f>IF(List1!A131="3) OON",List1!G131,0)</f>
        <v>0</v>
      </c>
      <c r="H18" s="27">
        <f>IF(List1!A131="3) OON",List1!H131,0)</f>
        <v>0</v>
      </c>
      <c r="I18" s="27">
        <f>IF(List1!A131="4) ostatní",List1!G131,0)</f>
        <v>0</v>
      </c>
      <c r="J18" s="27">
        <f>IF(List1!A131="4) ostatní",List1!H131,0)</f>
        <v>0</v>
      </c>
      <c r="K18" s="27">
        <f>IF(List1!A131="5) INVESTICE",List1!G131,0)</f>
        <v>0</v>
      </c>
      <c r="L18" s="27">
        <f>IF(List1!A131="5) INVESTICE",List1!H131,0)</f>
        <v>0</v>
      </c>
    </row>
    <row r="19" spans="1:12" x14ac:dyDescent="0.25">
      <c r="A19" s="27">
        <f>IF(List1!A132="1a) DHDM",List1!G132,0)</f>
        <v>0</v>
      </c>
      <c r="B19" s="27">
        <f>IF(List1!A132="1a) DHDM",List1!H132,0)</f>
        <v>0</v>
      </c>
      <c r="C19" s="27">
        <f>IF(List1!A132="1b) DDNM",List1!G132,0)</f>
        <v>0</v>
      </c>
      <c r="D19" s="27">
        <f>IF(List1!A132="1b) DDNM",List1!H132,0)</f>
        <v>0</v>
      </c>
      <c r="E19" s="27">
        <f>IF(List1!A132="2) služby",List1!G132,0)</f>
        <v>0</v>
      </c>
      <c r="F19" s="27">
        <f>IF(List1!A132="2) služby",List1!H132,0)</f>
        <v>0</v>
      </c>
      <c r="G19" s="27">
        <f>IF(List1!A132="3) OON",List1!G132,0)</f>
        <v>0</v>
      </c>
      <c r="H19" s="27">
        <f>IF(List1!A132="3) OON",List1!H132,0)</f>
        <v>0</v>
      </c>
      <c r="I19" s="27">
        <f>IF(List1!A132="4) ostatní",List1!G132,0)</f>
        <v>0</v>
      </c>
      <c r="J19" s="27">
        <f>IF(List1!A132="4) ostatní",List1!H132,0)</f>
        <v>0</v>
      </c>
      <c r="K19" s="27">
        <f>IF(List1!A132="5) INVESTICE",List1!G132,0)</f>
        <v>0</v>
      </c>
      <c r="L19" s="27">
        <f>IF(List1!A132="5) INVESTICE",List1!H132,0)</f>
        <v>0</v>
      </c>
    </row>
    <row r="20" spans="1:12" x14ac:dyDescent="0.25">
      <c r="A20" s="27">
        <f>IF(List1!A133="1a) DHDM",List1!G133,0)</f>
        <v>0</v>
      </c>
      <c r="B20" s="27">
        <f>IF(List1!A133="1a) DHDM",List1!H133,0)</f>
        <v>0</v>
      </c>
      <c r="C20" s="27">
        <f>IF(List1!A133="1b) DDNM",List1!G133,0)</f>
        <v>0</v>
      </c>
      <c r="D20" s="27">
        <f>IF(List1!A133="1b) DDNM",List1!H133,0)</f>
        <v>0</v>
      </c>
      <c r="E20" s="27">
        <f>IF(List1!A133="2) služby",List1!G133,0)</f>
        <v>0</v>
      </c>
      <c r="F20" s="27">
        <f>IF(List1!A133="2) služby",List1!H133,0)</f>
        <v>0</v>
      </c>
      <c r="G20" s="27">
        <f>IF(List1!A133="3) OON",List1!G133,0)</f>
        <v>0</v>
      </c>
      <c r="H20" s="27">
        <f>IF(List1!A133="3) OON",List1!H133,0)</f>
        <v>0</v>
      </c>
      <c r="I20" s="27">
        <f>IF(List1!A133="4) ostatní",List1!G133,0)</f>
        <v>0</v>
      </c>
      <c r="J20" s="27">
        <f>IF(List1!A133="4) ostatní",List1!H133,0)</f>
        <v>0</v>
      </c>
      <c r="K20" s="27">
        <f>IF(List1!A133="5) INVESTICE",List1!G133,0)</f>
        <v>0</v>
      </c>
      <c r="L20" s="27">
        <f>IF(List1!A133="5) INVESTICE",List1!H133,0)</f>
        <v>0</v>
      </c>
    </row>
    <row r="21" spans="1:12" x14ac:dyDescent="0.25">
      <c r="A21" s="27">
        <f>IF(List1!A134="1a) DHDM",List1!G134,0)</f>
        <v>0</v>
      </c>
      <c r="B21" s="27">
        <f>IF(List1!A134="1a) DHDM",List1!H134,0)</f>
        <v>0</v>
      </c>
      <c r="C21" s="27">
        <f>IF(List1!A134="1b) DDNM",List1!G134,0)</f>
        <v>0</v>
      </c>
      <c r="D21" s="27">
        <f>IF(List1!A134="1b) DDNM",List1!H134,0)</f>
        <v>0</v>
      </c>
      <c r="E21" s="27">
        <f>IF(List1!A134="2) služby",List1!G134,0)</f>
        <v>0</v>
      </c>
      <c r="F21" s="27">
        <f>IF(List1!A134="2) služby",List1!H134,0)</f>
        <v>0</v>
      </c>
      <c r="G21" s="27">
        <f>IF(List1!A134="3) OON",List1!G134,0)</f>
        <v>0</v>
      </c>
      <c r="H21" s="27">
        <f>IF(List1!A134="3) OON",List1!H134,0)</f>
        <v>0</v>
      </c>
      <c r="I21" s="27">
        <f>IF(List1!A134="4) ostatní",List1!G134,0)</f>
        <v>0</v>
      </c>
      <c r="J21" s="27">
        <f>IF(List1!A134="4) ostatní",List1!H134,0)</f>
        <v>0</v>
      </c>
      <c r="K21" s="27">
        <f>IF(List1!A134="5) INVESTICE",List1!G134,0)</f>
        <v>0</v>
      </c>
      <c r="L21" s="27">
        <f>IF(List1!A134="5) INVESTICE",List1!H134,0)</f>
        <v>0</v>
      </c>
    </row>
    <row r="22" spans="1:12" x14ac:dyDescent="0.25">
      <c r="A22" s="27">
        <f>IF(List1!A135="1a) DHDM",List1!G135,0)</f>
        <v>0</v>
      </c>
      <c r="B22" s="27">
        <f>IF(List1!A135="1a) DHDM",List1!H135,0)</f>
        <v>0</v>
      </c>
      <c r="C22" s="27">
        <f>IF(List1!A135="1b) DDNM",List1!G135,0)</f>
        <v>0</v>
      </c>
      <c r="D22" s="27">
        <f>IF(List1!A135="1b) DDNM",List1!H135,0)</f>
        <v>0</v>
      </c>
      <c r="E22" s="27">
        <f>IF(List1!A135="2) služby",List1!G135,0)</f>
        <v>0</v>
      </c>
      <c r="F22" s="27">
        <f>IF(List1!A135="2) služby",List1!H135,0)</f>
        <v>0</v>
      </c>
      <c r="G22" s="27">
        <f>IF(List1!A135="3) OON",List1!G135,0)</f>
        <v>0</v>
      </c>
      <c r="H22" s="27">
        <f>IF(List1!A135="3) OON",List1!H135,0)</f>
        <v>0</v>
      </c>
      <c r="I22" s="27">
        <f>IF(List1!A135="4) ostatní",List1!G135,0)</f>
        <v>0</v>
      </c>
      <c r="J22" s="27">
        <f>IF(List1!A135="4) ostatní",List1!H135,0)</f>
        <v>0</v>
      </c>
      <c r="K22" s="27">
        <f>IF(List1!A135="5) INVESTICE",List1!G135,0)</f>
        <v>0</v>
      </c>
      <c r="L22" s="27">
        <f>IF(List1!A135="5) INVESTICE",List1!H135,0)</f>
        <v>0</v>
      </c>
    </row>
    <row r="23" spans="1:12" x14ac:dyDescent="0.25">
      <c r="A23" s="27">
        <f>IF(List1!A136="1a) DHDM",List1!G136,0)</f>
        <v>0</v>
      </c>
      <c r="B23" s="27">
        <f>IF(List1!A136="1a) DHDM",List1!H136,0)</f>
        <v>0</v>
      </c>
      <c r="C23" s="27">
        <f>IF(List1!A136="1b) DDNM",List1!G136,0)</f>
        <v>0</v>
      </c>
      <c r="D23" s="27">
        <f>IF(List1!A136="1b) DDNM",List1!H136,0)</f>
        <v>0</v>
      </c>
      <c r="E23" s="27">
        <f>IF(List1!A136="2) služby",List1!G136,0)</f>
        <v>0</v>
      </c>
      <c r="F23" s="27">
        <f>IF(List1!A136="2) služby",List1!H136,0)</f>
        <v>0</v>
      </c>
      <c r="G23" s="27">
        <f>IF(List1!A136="3) OON",List1!G136,0)</f>
        <v>0</v>
      </c>
      <c r="H23" s="27">
        <f>IF(List1!A136="3) OON",List1!H136,0)</f>
        <v>0</v>
      </c>
      <c r="I23" s="27">
        <f>IF(List1!A136="4) ostatní",List1!G136,0)</f>
        <v>0</v>
      </c>
      <c r="J23" s="27">
        <f>IF(List1!A136="4) ostatní",List1!H136,0)</f>
        <v>0</v>
      </c>
      <c r="K23" s="27">
        <f>IF(List1!A136="5) INVESTICE",List1!G136,0)</f>
        <v>0</v>
      </c>
      <c r="L23" s="27">
        <f>IF(List1!A136="5) INVESTICE",List1!H136,0)</f>
        <v>0</v>
      </c>
    </row>
    <row r="24" spans="1:12" x14ac:dyDescent="0.25">
      <c r="A24" s="27">
        <f>IF(List1!A137="1a) DHDM",List1!G137,0)</f>
        <v>0</v>
      </c>
      <c r="B24" s="27">
        <f>IF(List1!A137="1a) DHDM",List1!H137,0)</f>
        <v>0</v>
      </c>
      <c r="C24" s="27">
        <f>IF(List1!A137="1b) DDNM",List1!G137,0)</f>
        <v>0</v>
      </c>
      <c r="D24" s="27">
        <f>IF(List1!A137="1b) DDNM",List1!H137,0)</f>
        <v>0</v>
      </c>
      <c r="E24" s="27">
        <f>IF(List1!A137="2) služby",List1!G137,0)</f>
        <v>0</v>
      </c>
      <c r="F24" s="27">
        <f>IF(List1!A137="2) služby",List1!H137,0)</f>
        <v>0</v>
      </c>
      <c r="G24" s="27">
        <f>IF(List1!A137="3) OON",List1!G137,0)</f>
        <v>0</v>
      </c>
      <c r="H24" s="27">
        <f>IF(List1!A137="3) OON",List1!H137,0)</f>
        <v>0</v>
      </c>
      <c r="I24" s="27">
        <f>IF(List1!A137="4) ostatní",List1!G137,0)</f>
        <v>0</v>
      </c>
      <c r="J24" s="27">
        <f>IF(List1!A137="4) ostatní",List1!H137,0)</f>
        <v>0</v>
      </c>
      <c r="K24" s="27">
        <f>IF(List1!A137="5) INVESTICE",List1!G137,0)</f>
        <v>0</v>
      </c>
      <c r="L24" s="27">
        <f>IF(List1!A137="5) INVESTICE",List1!H137,0)</f>
        <v>0</v>
      </c>
    </row>
    <row r="25" spans="1:12" x14ac:dyDescent="0.25">
      <c r="A25" s="27">
        <f>IF(List1!A138="1a) DHDM",List1!G138,0)</f>
        <v>0</v>
      </c>
      <c r="B25" s="27">
        <f>IF(List1!A138="1a) DHDM",List1!H138,0)</f>
        <v>0</v>
      </c>
      <c r="C25" s="27">
        <f>IF(List1!A138="1b) DDNM",List1!G138,0)</f>
        <v>0</v>
      </c>
      <c r="D25" s="27">
        <f>IF(List1!A138="1b) DDNM",List1!H138,0)</f>
        <v>0</v>
      </c>
      <c r="E25" s="27">
        <f>IF(List1!A138="2) služby",List1!G138,0)</f>
        <v>0</v>
      </c>
      <c r="F25" s="27">
        <f>IF(List1!A138="2) služby",List1!H138,0)</f>
        <v>0</v>
      </c>
      <c r="G25" s="27">
        <f>IF(List1!A138="3) OON",List1!G138,0)</f>
        <v>0</v>
      </c>
      <c r="H25" s="27">
        <f>IF(List1!A138="3) OON",List1!H138,0)</f>
        <v>0</v>
      </c>
      <c r="I25" s="27">
        <f>IF(List1!A138="4) ostatní",List1!G138,0)</f>
        <v>0</v>
      </c>
      <c r="J25" s="27">
        <f>IF(List1!A138="4) ostatní",List1!H138,0)</f>
        <v>0</v>
      </c>
      <c r="K25" s="27">
        <f>IF(List1!A138="5) INVESTICE",List1!G138,0)</f>
        <v>0</v>
      </c>
      <c r="L25" s="27">
        <f>IF(List1!A138="5) INVESTICE",List1!H138,0)</f>
        <v>0</v>
      </c>
    </row>
    <row r="26" spans="1:12" x14ac:dyDescent="0.25">
      <c r="A26" s="27">
        <f>IF(List1!A139="1a) DHDM",List1!G139,0)</f>
        <v>0</v>
      </c>
      <c r="B26" s="27">
        <f>IF(List1!A139="1a) DHDM",List1!H139,0)</f>
        <v>0</v>
      </c>
      <c r="C26" s="27">
        <f>IF(List1!A139="1b) DDNM",List1!G139,0)</f>
        <v>0</v>
      </c>
      <c r="D26" s="27">
        <f>IF(List1!A139="1b) DDNM",List1!H139,0)</f>
        <v>0</v>
      </c>
      <c r="E26" s="27">
        <f>IF(List1!A139="2) služby",List1!G139,0)</f>
        <v>0</v>
      </c>
      <c r="F26" s="27">
        <f>IF(List1!A139="2) služby",List1!H139,0)</f>
        <v>0</v>
      </c>
      <c r="G26" s="27">
        <f>IF(List1!A139="3) OON",List1!G139,0)</f>
        <v>0</v>
      </c>
      <c r="H26" s="27">
        <f>IF(List1!A139="3) OON",List1!H139,0)</f>
        <v>0</v>
      </c>
      <c r="I26" s="27">
        <f>IF(List1!A139="4) ostatní",List1!G139,0)</f>
        <v>0</v>
      </c>
      <c r="J26" s="27">
        <f>IF(List1!A139="4) ostatní",List1!H139,0)</f>
        <v>0</v>
      </c>
      <c r="K26" s="27">
        <f>IF(List1!A139="5) INVESTICE",List1!G139,0)</f>
        <v>0</v>
      </c>
      <c r="L26" s="27">
        <f>IF(List1!A139="5) INVESTICE",List1!H139,0)</f>
        <v>0</v>
      </c>
    </row>
    <row r="27" spans="1:12" x14ac:dyDescent="0.25">
      <c r="A27" s="27">
        <f>IF(List1!A140="1a) DHDM",List1!G140,0)</f>
        <v>0</v>
      </c>
      <c r="B27" s="27">
        <f>IF(List1!A140="1a) DHDM",List1!H140,0)</f>
        <v>0</v>
      </c>
      <c r="C27" s="27">
        <f>IF(List1!A140="1b) DDNM",List1!G140,0)</f>
        <v>0</v>
      </c>
      <c r="D27" s="27">
        <f>IF(List1!A140="1b) DDNM",List1!H140,0)</f>
        <v>0</v>
      </c>
      <c r="E27" s="27">
        <f>IF(List1!A140="2) služby",List1!G140,0)</f>
        <v>0</v>
      </c>
      <c r="F27" s="27">
        <f>IF(List1!A140="2) služby",List1!H140,0)</f>
        <v>0</v>
      </c>
      <c r="G27" s="27">
        <f>IF(List1!A140="3) OON",List1!G140,0)</f>
        <v>0</v>
      </c>
      <c r="H27" s="27">
        <f>IF(List1!A140="3) OON",List1!H140,0)</f>
        <v>0</v>
      </c>
      <c r="I27" s="27">
        <f>IF(List1!A140="4) ostatní",List1!G140,0)</f>
        <v>0</v>
      </c>
      <c r="J27" s="27">
        <f>IF(List1!A140="4) ostatní",List1!H140,0)</f>
        <v>0</v>
      </c>
      <c r="K27" s="27">
        <f>IF(List1!A140="5) INVESTICE",List1!G140,0)</f>
        <v>0</v>
      </c>
      <c r="L27" s="27">
        <f>IF(List1!A140="5) INVESTICE",List1!H140,0)</f>
        <v>0</v>
      </c>
    </row>
    <row r="28" spans="1:12" x14ac:dyDescent="0.25">
      <c r="A28" s="27">
        <f>IF(List1!A141="1a) DHDM",List1!G141,0)</f>
        <v>0</v>
      </c>
      <c r="B28" s="27">
        <f>IF(List1!A141="1a) DHDM",List1!H141,0)</f>
        <v>0</v>
      </c>
      <c r="C28" s="27">
        <f>IF(List1!A141="1b) DDNM",List1!G141,0)</f>
        <v>0</v>
      </c>
      <c r="D28" s="27">
        <f>IF(List1!A141="1b) DDNM",List1!H141,0)</f>
        <v>0</v>
      </c>
      <c r="E28" s="27">
        <f>IF(List1!A141="2) služby",List1!G141,0)</f>
        <v>0</v>
      </c>
      <c r="F28" s="27">
        <f>IF(List1!A141="2) služby",List1!H141,0)</f>
        <v>0</v>
      </c>
      <c r="G28" s="27">
        <f>IF(List1!A141="3) OON",List1!G141,0)</f>
        <v>0</v>
      </c>
      <c r="H28" s="27">
        <f>IF(List1!A141="3) OON",List1!H141,0)</f>
        <v>0</v>
      </c>
      <c r="I28" s="27">
        <f>IF(List1!A141="4) ostatní",List1!G141,0)</f>
        <v>0</v>
      </c>
      <c r="J28" s="27">
        <f>IF(List1!A141="4) ostatní",List1!H141,0)</f>
        <v>0</v>
      </c>
      <c r="K28" s="27">
        <f>IF(List1!A141="5) INVESTICE",List1!G141,0)</f>
        <v>0</v>
      </c>
      <c r="L28" s="27">
        <f>IF(List1!A141="5) INVESTICE",List1!H141,0)</f>
        <v>0</v>
      </c>
    </row>
    <row r="29" spans="1:12" x14ac:dyDescent="0.25">
      <c r="A29" s="27">
        <f>IF(List1!A142="1a) DHDM",List1!G142,0)</f>
        <v>0</v>
      </c>
      <c r="B29" s="27">
        <f>IF(List1!A142="1a) DHDM",List1!H142,0)</f>
        <v>0</v>
      </c>
      <c r="C29" s="27">
        <f>IF(List1!A142="1b) DDNM",List1!G142,0)</f>
        <v>0</v>
      </c>
      <c r="D29" s="27">
        <f>IF(List1!A142="1b) DDNM",List1!H142,0)</f>
        <v>0</v>
      </c>
      <c r="E29" s="27">
        <f>IF(List1!A142="2) služby",List1!G142,0)</f>
        <v>0</v>
      </c>
      <c r="F29" s="27">
        <f>IF(List1!A142="2) služby",List1!H142,0)</f>
        <v>0</v>
      </c>
      <c r="G29" s="27">
        <f>IF(List1!A142="3) OON",List1!G142,0)</f>
        <v>0</v>
      </c>
      <c r="H29" s="27">
        <f>IF(List1!A142="3) OON",List1!H142,0)</f>
        <v>0</v>
      </c>
      <c r="I29" s="27">
        <f>IF(List1!A142="4) ostatní",List1!G142,0)</f>
        <v>0</v>
      </c>
      <c r="J29" s="27">
        <f>IF(List1!A142="4) ostatní",List1!H142,0)</f>
        <v>0</v>
      </c>
      <c r="K29" s="27">
        <f>IF(List1!A142="5) INVESTICE",List1!G142,0)</f>
        <v>0</v>
      </c>
      <c r="L29" s="27">
        <f>IF(List1!A142="5) INVESTICE",List1!H142,0)</f>
        <v>0</v>
      </c>
    </row>
    <row r="30" spans="1:12" x14ac:dyDescent="0.25">
      <c r="A30" s="27">
        <f>IF(List1!A143="1a) DHDM",List1!G143,0)</f>
        <v>0</v>
      </c>
      <c r="B30" s="27">
        <f>IF(List1!A143="1a) DHDM",List1!H143,0)</f>
        <v>0</v>
      </c>
      <c r="C30" s="27">
        <f>IF(List1!A143="1b) DDNM",List1!G143,0)</f>
        <v>0</v>
      </c>
      <c r="D30" s="27">
        <f>IF(List1!A143="1b) DDNM",List1!H143,0)</f>
        <v>0</v>
      </c>
      <c r="E30" s="27">
        <f>IF(List1!A143="2) služby",List1!G143,0)</f>
        <v>0</v>
      </c>
      <c r="F30" s="27">
        <f>IF(List1!A143="2) služby",List1!H143,0)</f>
        <v>0</v>
      </c>
      <c r="G30" s="27">
        <f>IF(List1!A143="3) OON",List1!G143,0)</f>
        <v>0</v>
      </c>
      <c r="H30" s="27">
        <f>IF(List1!A143="3) OON",List1!H143,0)</f>
        <v>0</v>
      </c>
      <c r="I30" s="27">
        <f>IF(List1!A143="4) ostatní",List1!G143,0)</f>
        <v>0</v>
      </c>
      <c r="J30" s="27">
        <f>IF(List1!A143="4) ostatní",List1!H143,0)</f>
        <v>0</v>
      </c>
      <c r="K30" s="27">
        <f>IF(List1!A143="5) INVESTICE",List1!G143,0)</f>
        <v>0</v>
      </c>
      <c r="L30" s="27">
        <f>IF(List1!A143="5) INVESTICE",List1!H143,0)</f>
        <v>0</v>
      </c>
    </row>
    <row r="31" spans="1:12" x14ac:dyDescent="0.25">
      <c r="A31" s="27">
        <f>IF(List1!A144="1a) DHDM",List1!G144,0)</f>
        <v>0</v>
      </c>
      <c r="B31" s="27">
        <f>IF(List1!A144="1a) DHDM",List1!H144,0)</f>
        <v>0</v>
      </c>
      <c r="C31" s="27">
        <f>IF(List1!A144="1b) DDNM",List1!G144,0)</f>
        <v>0</v>
      </c>
      <c r="D31" s="27">
        <f>IF(List1!A144="1b) DDNM",List1!H144,0)</f>
        <v>0</v>
      </c>
      <c r="E31" s="27">
        <f>IF(List1!A144="2) služby",List1!G144,0)</f>
        <v>0</v>
      </c>
      <c r="F31" s="27">
        <f>IF(List1!A144="2) služby",List1!H144,0)</f>
        <v>0</v>
      </c>
      <c r="G31" s="27">
        <f>IF(List1!A144="3) OON",List1!G144,0)</f>
        <v>0</v>
      </c>
      <c r="H31" s="27">
        <f>IF(List1!A144="3) OON",List1!H144,0)</f>
        <v>0</v>
      </c>
      <c r="I31" s="27">
        <f>IF(List1!A144="4) ostatní",List1!G144,0)</f>
        <v>0</v>
      </c>
      <c r="J31" s="27">
        <f>IF(List1!A144="4) ostatní",List1!H144,0)</f>
        <v>0</v>
      </c>
      <c r="K31" s="27">
        <f>IF(List1!A144="5) INVESTICE",List1!G144,0)</f>
        <v>0</v>
      </c>
      <c r="L31" s="27">
        <f>IF(List1!A144="5) INVESTICE",List1!H144,0)</f>
        <v>0</v>
      </c>
    </row>
    <row r="32" spans="1:12" x14ac:dyDescent="0.25">
      <c r="A32" s="27">
        <f>IF(List1!A145="1a) DHDM",List1!G145,0)</f>
        <v>0</v>
      </c>
      <c r="B32" s="27">
        <f>IF(List1!A145="1a) DHDM",List1!H145,0)</f>
        <v>0</v>
      </c>
      <c r="C32" s="27">
        <f>IF(List1!A145="1b) DDNM",List1!G145,0)</f>
        <v>0</v>
      </c>
      <c r="D32" s="27">
        <f>IF(List1!A145="1b) DDNM",List1!H145,0)</f>
        <v>0</v>
      </c>
      <c r="E32" s="27">
        <f>IF(List1!A145="2) služby",List1!G145,0)</f>
        <v>0</v>
      </c>
      <c r="F32" s="27">
        <f>IF(List1!A145="2) služby",List1!H145,0)</f>
        <v>0</v>
      </c>
      <c r="G32" s="27">
        <f>IF(List1!A145="3) OON",List1!G145,0)</f>
        <v>0</v>
      </c>
      <c r="H32" s="27">
        <f>IF(List1!A145="3) OON",List1!H145,0)</f>
        <v>0</v>
      </c>
      <c r="I32" s="27">
        <f>IF(List1!A145="4) ostatní",List1!G145,0)</f>
        <v>0</v>
      </c>
      <c r="J32" s="27">
        <f>IF(List1!A145="4) ostatní",List1!H145,0)</f>
        <v>0</v>
      </c>
      <c r="K32" s="27">
        <f>IF(List1!A145="5) INVESTICE",List1!G145,0)</f>
        <v>0</v>
      </c>
      <c r="L32" s="27">
        <f>IF(List1!A145="5) INVESTICE",List1!H145,0)</f>
        <v>0</v>
      </c>
    </row>
    <row r="33" spans="1:12" x14ac:dyDescent="0.25">
      <c r="A33" s="27">
        <f>IF(List1!A146="1a) DHDM",List1!G146,0)</f>
        <v>0</v>
      </c>
      <c r="B33" s="27">
        <f>IF(List1!A146="1a) DHDM",List1!H146,0)</f>
        <v>0</v>
      </c>
      <c r="C33" s="27">
        <f>IF(List1!A146="1b) DDNM",List1!G146,0)</f>
        <v>0</v>
      </c>
      <c r="D33" s="27">
        <f>IF(List1!A146="1b) DDNM",List1!H146,0)</f>
        <v>0</v>
      </c>
      <c r="E33" s="27">
        <f>IF(List1!A146="2) služby",List1!G146,0)</f>
        <v>0</v>
      </c>
      <c r="F33" s="27">
        <f>IF(List1!A146="2) služby",List1!H146,0)</f>
        <v>0</v>
      </c>
      <c r="G33" s="27">
        <f>IF(List1!A146="3) OON",List1!G146,0)</f>
        <v>0</v>
      </c>
      <c r="H33" s="27">
        <f>IF(List1!A146="3) OON",List1!H146,0)</f>
        <v>0</v>
      </c>
      <c r="I33" s="27">
        <f>IF(List1!A146="4) ostatní",List1!G146,0)</f>
        <v>0</v>
      </c>
      <c r="J33" s="27">
        <f>IF(List1!A146="4) ostatní",List1!H146,0)</f>
        <v>0</v>
      </c>
      <c r="K33" s="27">
        <f>IF(List1!A146="5) INVESTICE",List1!G146,0)</f>
        <v>0</v>
      </c>
      <c r="L33" s="27">
        <f>IF(List1!A146="5) INVESTICE",List1!H146,0)</f>
        <v>0</v>
      </c>
    </row>
    <row r="34" spans="1:12" x14ac:dyDescent="0.25">
      <c r="A34" s="27">
        <f>IF(List1!A147="1a) DHDM",List1!G147,0)</f>
        <v>0</v>
      </c>
      <c r="B34" s="27">
        <f>IF(List1!A147="1a) DHDM",List1!H147,0)</f>
        <v>0</v>
      </c>
      <c r="C34" s="27">
        <f>IF(List1!A147="1b) DDNM",List1!G147,0)</f>
        <v>0</v>
      </c>
      <c r="D34" s="27">
        <f>IF(List1!A147="1b) DDNM",List1!H147,0)</f>
        <v>0</v>
      </c>
      <c r="E34" s="27">
        <f>IF(List1!A147="2) služby",List1!G147,0)</f>
        <v>0</v>
      </c>
      <c r="F34" s="27">
        <f>IF(List1!A147="2) služby",List1!H147,0)</f>
        <v>0</v>
      </c>
      <c r="G34" s="27">
        <f>IF(List1!A147="3) OON",List1!G147,0)</f>
        <v>0</v>
      </c>
      <c r="H34" s="27">
        <f>IF(List1!A147="3) OON",List1!H147,0)</f>
        <v>0</v>
      </c>
      <c r="I34" s="27">
        <f>IF(List1!A147="4) ostatní",List1!G147,0)</f>
        <v>0</v>
      </c>
      <c r="J34" s="27">
        <f>IF(List1!A147="4) ostatní",List1!H147,0)</f>
        <v>0</v>
      </c>
      <c r="K34" s="27">
        <f>IF(List1!A147="5) INVESTICE",List1!G147,0)</f>
        <v>0</v>
      </c>
      <c r="L34" s="27">
        <f>IF(List1!A147="5) INVESTICE",List1!H147,0)</f>
        <v>0</v>
      </c>
    </row>
    <row r="35" spans="1:12" x14ac:dyDescent="0.25">
      <c r="A35" s="27">
        <f>IF(List1!A148="1a) DHDM",List1!G148,0)</f>
        <v>0</v>
      </c>
      <c r="B35" s="27">
        <f>IF(List1!A148="1a) DHDM",List1!H148,0)</f>
        <v>0</v>
      </c>
      <c r="C35" s="27">
        <f>IF(List1!A148="1b) DDNM",List1!G148,0)</f>
        <v>0</v>
      </c>
      <c r="D35" s="27">
        <f>IF(List1!A148="1b) DDNM",List1!H148,0)</f>
        <v>0</v>
      </c>
      <c r="E35" s="27">
        <f>IF(List1!A148="2) služby",List1!G148,0)</f>
        <v>0</v>
      </c>
      <c r="F35" s="27">
        <f>IF(List1!A148="2) služby",List1!H148,0)</f>
        <v>0</v>
      </c>
      <c r="G35" s="27">
        <f>IF(List1!A148="3) OON",List1!G148,0)</f>
        <v>0</v>
      </c>
      <c r="H35" s="27">
        <f>IF(List1!A148="3) OON",List1!H148,0)</f>
        <v>0</v>
      </c>
      <c r="I35" s="27">
        <f>IF(List1!A148="4) ostatní",List1!G148,0)</f>
        <v>0</v>
      </c>
      <c r="J35" s="27">
        <f>IF(List1!A148="4) ostatní",List1!H148,0)</f>
        <v>0</v>
      </c>
      <c r="K35" s="27">
        <f>IF(List1!A148="5) INVESTICE",List1!G148,0)</f>
        <v>0</v>
      </c>
      <c r="L35" s="27">
        <f>IF(List1!A148="5) INVESTICE",List1!H148,0)</f>
        <v>0</v>
      </c>
    </row>
    <row r="36" spans="1:12" x14ac:dyDescent="0.25">
      <c r="A36" s="27">
        <f>IF(List1!A149="1a) DHDM",List1!G149,0)</f>
        <v>0</v>
      </c>
      <c r="B36" s="27">
        <f>IF(List1!A149="1a) DHDM",List1!H149,0)</f>
        <v>0</v>
      </c>
      <c r="C36" s="27">
        <f>IF(List1!A149="1b) DDNM",List1!G149,0)</f>
        <v>0</v>
      </c>
      <c r="D36" s="27">
        <f>IF(List1!A149="1b) DDNM",List1!H149,0)</f>
        <v>0</v>
      </c>
      <c r="E36" s="27">
        <f>IF(List1!A149="2) služby",List1!G149,0)</f>
        <v>0</v>
      </c>
      <c r="F36" s="27">
        <f>IF(List1!A149="2) služby",List1!H149,0)</f>
        <v>0</v>
      </c>
      <c r="G36" s="27">
        <f>IF(List1!A149="3) OON",List1!G149,0)</f>
        <v>0</v>
      </c>
      <c r="H36" s="27">
        <f>IF(List1!A149="3) OON",List1!H149,0)</f>
        <v>0</v>
      </c>
      <c r="I36" s="27">
        <f>IF(List1!A149="4) ostatní",List1!G149,0)</f>
        <v>0</v>
      </c>
      <c r="J36" s="27">
        <f>IF(List1!A149="4) ostatní",List1!H149,0)</f>
        <v>0</v>
      </c>
      <c r="K36" s="27">
        <f>IF(List1!A149="5) INVESTICE",List1!G149,0)</f>
        <v>0</v>
      </c>
      <c r="L36" s="27">
        <f>IF(List1!A149="5) INVESTICE",List1!H149,0)</f>
        <v>0</v>
      </c>
    </row>
    <row r="37" spans="1:12" x14ac:dyDescent="0.25">
      <c r="A37" s="27">
        <f>IF(List1!A150="1a) DHDM",List1!G150,0)</f>
        <v>0</v>
      </c>
      <c r="B37" s="27">
        <f>IF(List1!A150="1a) DHDM",List1!H150,0)</f>
        <v>0</v>
      </c>
      <c r="C37" s="27">
        <f>IF(List1!A150="1b) DDNM",List1!G150,0)</f>
        <v>0</v>
      </c>
      <c r="D37" s="27">
        <f>IF(List1!A150="1b) DDNM",List1!H150,0)</f>
        <v>0</v>
      </c>
      <c r="E37" s="27">
        <f>IF(List1!A150="2) služby",List1!G150,0)</f>
        <v>0</v>
      </c>
      <c r="F37" s="27">
        <f>IF(List1!A150="2) služby",List1!H150,0)</f>
        <v>0</v>
      </c>
      <c r="G37" s="27">
        <f>IF(List1!A150="3) OON",List1!G150,0)</f>
        <v>0</v>
      </c>
      <c r="H37" s="27">
        <f>IF(List1!A150="3) OON",List1!H150,0)</f>
        <v>0</v>
      </c>
      <c r="I37" s="27">
        <f>IF(List1!A150="4) ostatní",List1!G150,0)</f>
        <v>0</v>
      </c>
      <c r="J37" s="27">
        <f>IF(List1!A150="4) ostatní",List1!H150,0)</f>
        <v>0</v>
      </c>
      <c r="K37" s="27">
        <f>IF(List1!A150="5) INVESTICE",List1!G150,0)</f>
        <v>0</v>
      </c>
      <c r="L37" s="27">
        <f>IF(List1!A150="5) INVESTICE",List1!H150,0)</f>
        <v>0</v>
      </c>
    </row>
    <row r="38" spans="1:12" x14ac:dyDescent="0.25">
      <c r="A38" s="27">
        <f>IF(List1!A151="1a) DHDM",List1!G151,0)</f>
        <v>0</v>
      </c>
      <c r="B38" s="27">
        <f>IF(List1!A151="1a) DHDM",List1!H151,0)</f>
        <v>0</v>
      </c>
      <c r="C38" s="27">
        <f>IF(List1!A151="1b) DDNM",List1!G151,0)</f>
        <v>0</v>
      </c>
      <c r="D38" s="27">
        <f>IF(List1!A151="1b) DDNM",List1!H151,0)</f>
        <v>0</v>
      </c>
      <c r="E38" s="27">
        <f>IF(List1!A151="2) služby",List1!G151,0)</f>
        <v>0</v>
      </c>
      <c r="F38" s="27">
        <f>IF(List1!A151="2) služby",List1!H151,0)</f>
        <v>0</v>
      </c>
      <c r="G38" s="27">
        <f>IF(List1!A151="3) OON",List1!G151,0)</f>
        <v>0</v>
      </c>
      <c r="H38" s="27">
        <f>IF(List1!A151="3) OON",List1!H151,0)</f>
        <v>0</v>
      </c>
      <c r="I38" s="27">
        <f>IF(List1!A151="4) ostatní",List1!G151,0)</f>
        <v>0</v>
      </c>
      <c r="J38" s="27">
        <f>IF(List1!A151="4) ostatní",List1!H151,0)</f>
        <v>0</v>
      </c>
      <c r="K38" s="27">
        <f>IF(List1!A151="5) INVESTICE",List1!G151,0)</f>
        <v>0</v>
      </c>
      <c r="L38" s="27">
        <f>IF(List1!A151="5) INVESTICE",List1!H151,0)</f>
        <v>0</v>
      </c>
    </row>
    <row r="39" spans="1:12" x14ac:dyDescent="0.25">
      <c r="A39" s="27">
        <f>IF(List1!A152="1a) DHDM",List1!G152,0)</f>
        <v>0</v>
      </c>
      <c r="B39" s="27">
        <f>IF(List1!A152="1a) DHDM",List1!H152,0)</f>
        <v>0</v>
      </c>
      <c r="C39" s="27">
        <f>IF(List1!A152="1b) DDNM",List1!G152,0)</f>
        <v>0</v>
      </c>
      <c r="D39" s="27">
        <f>IF(List1!A152="1b) DDNM",List1!H152,0)</f>
        <v>0</v>
      </c>
      <c r="E39" s="27">
        <f>IF(List1!A152="2) služby",List1!G152,0)</f>
        <v>0</v>
      </c>
      <c r="F39" s="27">
        <f>IF(List1!A152="2) služby",List1!H152,0)</f>
        <v>0</v>
      </c>
      <c r="G39" s="27">
        <f>IF(List1!A152="3) OON",List1!G152,0)</f>
        <v>0</v>
      </c>
      <c r="H39" s="27">
        <f>IF(List1!A152="3) OON",List1!H152,0)</f>
        <v>0</v>
      </c>
      <c r="I39" s="27">
        <f>IF(List1!A152="4) ostatní",List1!G152,0)</f>
        <v>0</v>
      </c>
      <c r="J39" s="27">
        <f>IF(List1!A152="4) ostatní",List1!H152,0)</f>
        <v>0</v>
      </c>
      <c r="K39" s="27">
        <f>IF(List1!A152="5) INVESTICE",List1!G152,0)</f>
        <v>0</v>
      </c>
      <c r="L39" s="27">
        <f>IF(List1!A152="5) INVESTICE",List1!H152,0)</f>
        <v>0</v>
      </c>
    </row>
    <row r="40" spans="1:12" x14ac:dyDescent="0.25">
      <c r="A40" s="27">
        <f>IF(List1!A153="1a) DHDM",List1!G153,0)</f>
        <v>0</v>
      </c>
      <c r="B40" s="27">
        <f>IF(List1!A153="1a) DHDM",List1!H153,0)</f>
        <v>0</v>
      </c>
      <c r="C40" s="27">
        <f>IF(List1!A153="1b) DDNM",List1!G153,0)</f>
        <v>0</v>
      </c>
      <c r="D40" s="27">
        <f>IF(List1!A153="1b) DDNM",List1!H153,0)</f>
        <v>0</v>
      </c>
      <c r="E40" s="27">
        <f>IF(List1!A153="2) služby",List1!G153,0)</f>
        <v>0</v>
      </c>
      <c r="F40" s="27">
        <f>IF(List1!A153="2) služby",List1!H153,0)</f>
        <v>0</v>
      </c>
      <c r="G40" s="27">
        <f>IF(List1!A153="3) OON",List1!G153,0)</f>
        <v>0</v>
      </c>
      <c r="H40" s="27">
        <f>IF(List1!A153="3) OON",List1!H153,0)</f>
        <v>0</v>
      </c>
      <c r="I40" s="27">
        <f>IF(List1!A153="4) ostatní",List1!G153,0)</f>
        <v>0</v>
      </c>
      <c r="J40" s="27">
        <f>IF(List1!A153="4) ostatní",List1!H153,0)</f>
        <v>0</v>
      </c>
      <c r="K40" s="27">
        <f>IF(List1!A153="5) INVESTICE",List1!G153,0)</f>
        <v>0</v>
      </c>
      <c r="L40" s="27">
        <f>IF(List1!A153="5) INVESTICE",List1!H153,0)</f>
        <v>0</v>
      </c>
    </row>
    <row r="41" spans="1:12" x14ac:dyDescent="0.25">
      <c r="A41" s="27">
        <f>IF(List1!A154="1a) DHDM",List1!G154,0)</f>
        <v>0</v>
      </c>
      <c r="B41" s="27">
        <f>IF(List1!A154="1a) DHDM",List1!H154,0)</f>
        <v>0</v>
      </c>
      <c r="C41" s="27">
        <f>IF(List1!A154="1b) DDNM",List1!G154,0)</f>
        <v>0</v>
      </c>
      <c r="D41" s="27">
        <f>IF(List1!A154="1b) DDNM",List1!H154,0)</f>
        <v>0</v>
      </c>
      <c r="E41" s="27">
        <f>IF(List1!A154="2) služby",List1!G154,0)</f>
        <v>0</v>
      </c>
      <c r="F41" s="27">
        <f>IF(List1!A154="2) služby",List1!H154,0)</f>
        <v>0</v>
      </c>
      <c r="G41" s="27">
        <f>IF(List1!A154="3) OON",List1!G154,0)</f>
        <v>0</v>
      </c>
      <c r="H41" s="27">
        <f>IF(List1!A154="3) OON",List1!H154,0)</f>
        <v>0</v>
      </c>
      <c r="I41" s="27">
        <f>IF(List1!A154="4) ostatní",List1!G154,0)</f>
        <v>0</v>
      </c>
      <c r="J41" s="27">
        <f>IF(List1!A154="4) ostatní",List1!H154,0)</f>
        <v>0</v>
      </c>
      <c r="K41" s="27">
        <f>IF(List1!A154="5) INVESTICE",List1!G154,0)</f>
        <v>0</v>
      </c>
      <c r="L41" s="27">
        <f>IF(List1!A154="5) INVESTICE",List1!H154,0)</f>
        <v>0</v>
      </c>
    </row>
    <row r="42" spans="1:12" x14ac:dyDescent="0.25">
      <c r="A42" s="27">
        <f>IF(List1!A155="1a) DHDM",List1!G155,0)</f>
        <v>0</v>
      </c>
      <c r="B42" s="27">
        <f>IF(List1!A155="1a) DHDM",List1!H155,0)</f>
        <v>0</v>
      </c>
      <c r="C42" s="27">
        <f>IF(List1!A155="1b) DDNM",List1!G155,0)</f>
        <v>0</v>
      </c>
      <c r="D42" s="27">
        <f>IF(List1!A155="1b) DDNM",List1!H155,0)</f>
        <v>0</v>
      </c>
      <c r="E42" s="27">
        <f>IF(List1!A155="2) služby",List1!G155,0)</f>
        <v>0</v>
      </c>
      <c r="F42" s="27">
        <f>IF(List1!A155="2) služby",List1!H155,0)</f>
        <v>0</v>
      </c>
      <c r="G42" s="27">
        <f>IF(List1!A155="3) OON",List1!G155,0)</f>
        <v>0</v>
      </c>
      <c r="H42" s="27">
        <f>IF(List1!A155="3) OON",List1!H155,0)</f>
        <v>0</v>
      </c>
      <c r="I42" s="27">
        <f>IF(List1!A155="4) ostatní",List1!G155,0)</f>
        <v>0</v>
      </c>
      <c r="J42" s="27">
        <f>IF(List1!A155="4) ostatní",List1!H155,0)</f>
        <v>0</v>
      </c>
      <c r="K42" s="27">
        <f>IF(List1!A155="5) INVESTICE",List1!G155,0)</f>
        <v>0</v>
      </c>
      <c r="L42" s="27">
        <f>IF(List1!A155="5) INVESTICE",List1!H155,0)</f>
        <v>0</v>
      </c>
    </row>
    <row r="43" spans="1:12" x14ac:dyDescent="0.25">
      <c r="A43" s="27">
        <f>IF(List1!A156="1a) DHDM",List1!G156,0)</f>
        <v>0</v>
      </c>
      <c r="B43" s="27">
        <f>IF(List1!A156="1a) DHDM",List1!H156,0)</f>
        <v>0</v>
      </c>
      <c r="C43" s="27">
        <f>IF(List1!A156="1b) DDNM",List1!G156,0)</f>
        <v>0</v>
      </c>
      <c r="D43" s="27">
        <f>IF(List1!A156="1b) DDNM",List1!H156,0)</f>
        <v>0</v>
      </c>
      <c r="E43" s="27">
        <f>IF(List1!A156="2) služby",List1!G156,0)</f>
        <v>0</v>
      </c>
      <c r="F43" s="27">
        <f>IF(List1!A156="2) služby",List1!H156,0)</f>
        <v>0</v>
      </c>
      <c r="G43" s="27">
        <f>IF(List1!A156="3) OON",List1!G156,0)</f>
        <v>0</v>
      </c>
      <c r="H43" s="27">
        <f>IF(List1!A156="3) OON",List1!H156,0)</f>
        <v>0</v>
      </c>
      <c r="I43" s="27">
        <f>IF(List1!A156="4) ostatní",List1!G156,0)</f>
        <v>0</v>
      </c>
      <c r="J43" s="27">
        <f>IF(List1!A156="4) ostatní",List1!H156,0)</f>
        <v>0</v>
      </c>
      <c r="K43" s="27">
        <f>IF(List1!A156="5) INVESTICE",List1!G156,0)</f>
        <v>0</v>
      </c>
      <c r="L43" s="27">
        <f>IF(List1!A156="5) INVESTICE",List1!H156,0)</f>
        <v>0</v>
      </c>
    </row>
    <row r="44" spans="1:12" x14ac:dyDescent="0.25">
      <c r="A44" s="27">
        <f>IF(List1!A157="1a) DHDM",List1!G157,0)</f>
        <v>0</v>
      </c>
      <c r="B44" s="27">
        <f>IF(List1!A157="1a) DHDM",List1!H157,0)</f>
        <v>0</v>
      </c>
      <c r="C44" s="27">
        <f>IF(List1!A157="1b) DDNM",List1!G157,0)</f>
        <v>0</v>
      </c>
      <c r="D44" s="27">
        <f>IF(List1!A157="1b) DDNM",List1!H157,0)</f>
        <v>0</v>
      </c>
      <c r="E44" s="27">
        <f>IF(List1!A157="2) služby",List1!G157,0)</f>
        <v>0</v>
      </c>
      <c r="F44" s="27">
        <f>IF(List1!A157="2) služby",List1!H157,0)</f>
        <v>0</v>
      </c>
      <c r="G44" s="27">
        <f>IF(List1!A157="3) OON",List1!G157,0)</f>
        <v>0</v>
      </c>
      <c r="H44" s="27">
        <f>IF(List1!A157="3) OON",List1!H157,0)</f>
        <v>0</v>
      </c>
      <c r="I44" s="27">
        <f>IF(List1!A157="4) ostatní",List1!G157,0)</f>
        <v>0</v>
      </c>
      <c r="J44" s="27">
        <f>IF(List1!A157="4) ostatní",List1!H157,0)</f>
        <v>0</v>
      </c>
      <c r="K44" s="27">
        <f>IF(List1!A157="5) INVESTICE",List1!G157,0)</f>
        <v>0</v>
      </c>
      <c r="L44" s="27">
        <f>IF(List1!A157="5) INVESTICE",List1!H157,0)</f>
        <v>0</v>
      </c>
    </row>
    <row r="45" spans="1:12" x14ac:dyDescent="0.25">
      <c r="A45" s="27">
        <f>IF(List1!A158="1a) DHDM",List1!G158,0)</f>
        <v>0</v>
      </c>
      <c r="B45" s="27">
        <f>IF(List1!A158="1a) DHDM",List1!H158,0)</f>
        <v>0</v>
      </c>
      <c r="C45" s="27">
        <f>IF(List1!A158="1b) DDNM",List1!G158,0)</f>
        <v>0</v>
      </c>
      <c r="D45" s="27">
        <f>IF(List1!A158="1b) DDNM",List1!H158,0)</f>
        <v>0</v>
      </c>
      <c r="E45" s="27">
        <f>IF(List1!A158="2) služby",List1!G158,0)</f>
        <v>0</v>
      </c>
      <c r="F45" s="27">
        <f>IF(List1!A158="2) služby",List1!H158,0)</f>
        <v>0</v>
      </c>
      <c r="G45" s="27">
        <f>IF(List1!A158="3) OON",List1!G158,0)</f>
        <v>0</v>
      </c>
      <c r="H45" s="27">
        <f>IF(List1!A158="3) OON",List1!H158,0)</f>
        <v>0</v>
      </c>
      <c r="I45" s="27">
        <f>IF(List1!A158="4) ostatní",List1!G158,0)</f>
        <v>0</v>
      </c>
      <c r="J45" s="27">
        <f>IF(List1!A158="4) ostatní",List1!H158,0)</f>
        <v>0</v>
      </c>
      <c r="K45" s="27">
        <f>IF(List1!A158="5) INVESTICE",List1!G158,0)</f>
        <v>0</v>
      </c>
      <c r="L45" s="27">
        <f>IF(List1!A158="5) INVESTICE",List1!H158,0)</f>
        <v>0</v>
      </c>
    </row>
    <row r="46" spans="1:12" x14ac:dyDescent="0.25">
      <c r="A46" s="27">
        <f>IF(List1!A159="1a) DHDM",List1!G159,0)</f>
        <v>0</v>
      </c>
      <c r="B46" s="27">
        <f>IF(List1!A159="1a) DHDM",List1!H159,0)</f>
        <v>0</v>
      </c>
      <c r="C46" s="27">
        <f>IF(List1!A159="1b) DDNM",List1!G159,0)</f>
        <v>0</v>
      </c>
      <c r="D46" s="27">
        <f>IF(List1!A159="1b) DDNM",List1!H159,0)</f>
        <v>0</v>
      </c>
      <c r="E46" s="27">
        <f>IF(List1!A159="2) služby",List1!G159,0)</f>
        <v>0</v>
      </c>
      <c r="F46" s="27">
        <f>IF(List1!A159="2) služby",List1!H159,0)</f>
        <v>0</v>
      </c>
      <c r="G46" s="27">
        <f>IF(List1!A159="3) OON",List1!G159,0)</f>
        <v>0</v>
      </c>
      <c r="H46" s="27">
        <f>IF(List1!A159="3) OON",List1!H159,0)</f>
        <v>0</v>
      </c>
      <c r="I46" s="27">
        <f>IF(List1!A159="4) ostatní",List1!G159,0)</f>
        <v>0</v>
      </c>
      <c r="J46" s="27">
        <f>IF(List1!A159="4) ostatní",List1!H159,0)</f>
        <v>0</v>
      </c>
      <c r="K46" s="27">
        <f>IF(List1!A159="5) INVESTICE",List1!G159,0)</f>
        <v>0</v>
      </c>
      <c r="L46" s="27">
        <f>IF(List1!A159="5) INVESTICE",List1!H159,0)</f>
        <v>0</v>
      </c>
    </row>
    <row r="47" spans="1:12" x14ac:dyDescent="0.25">
      <c r="A47" s="27">
        <f>IF(List1!A160="1a) DHDM",List1!G160,0)</f>
        <v>0</v>
      </c>
      <c r="B47" s="27">
        <f>IF(List1!A160="1a) DHDM",List1!H160,0)</f>
        <v>0</v>
      </c>
      <c r="C47" s="27">
        <f>IF(List1!A160="1b) DDNM",List1!G160,0)</f>
        <v>0</v>
      </c>
      <c r="D47" s="27">
        <f>IF(List1!A160="1b) DDNM",List1!H160,0)</f>
        <v>0</v>
      </c>
      <c r="E47" s="27">
        <f>IF(List1!A160="2) služby",List1!G160,0)</f>
        <v>0</v>
      </c>
      <c r="F47" s="27">
        <f>IF(List1!A160="2) služby",List1!H160,0)</f>
        <v>0</v>
      </c>
      <c r="G47" s="27">
        <f>IF(List1!A160="3) OON",List1!G160,0)</f>
        <v>0</v>
      </c>
      <c r="H47" s="27">
        <f>IF(List1!A160="3) OON",List1!H160,0)</f>
        <v>0</v>
      </c>
      <c r="I47" s="27">
        <f>IF(List1!A160="4) ostatní",List1!G160,0)</f>
        <v>0</v>
      </c>
      <c r="J47" s="27">
        <f>IF(List1!A160="4) ostatní",List1!H160,0)</f>
        <v>0</v>
      </c>
      <c r="K47" s="27">
        <f>IF(List1!A160="5) INVESTICE",List1!G160,0)</f>
        <v>0</v>
      </c>
      <c r="L47" s="27">
        <f>IF(List1!A160="5) INVESTICE",List1!H160,0)</f>
        <v>0</v>
      </c>
    </row>
    <row r="48" spans="1:12" x14ac:dyDescent="0.25">
      <c r="A48" s="27">
        <f>IF(List1!A161="1a) DHDM",List1!G161,0)</f>
        <v>0</v>
      </c>
      <c r="B48" s="27">
        <f>IF(List1!A161="1a) DHDM",List1!H161,0)</f>
        <v>0</v>
      </c>
      <c r="C48" s="27">
        <f>IF(List1!A161="1b) DDNM",List1!G161,0)</f>
        <v>0</v>
      </c>
      <c r="D48" s="27">
        <f>IF(List1!A161="1b) DDNM",List1!H161,0)</f>
        <v>0</v>
      </c>
      <c r="E48" s="27">
        <f>IF(List1!A161="2) služby",List1!G161,0)</f>
        <v>0</v>
      </c>
      <c r="F48" s="27">
        <f>IF(List1!A161="2) služby",List1!H161,0)</f>
        <v>0</v>
      </c>
      <c r="G48" s="27">
        <f>IF(List1!A161="3) OON",List1!G161,0)</f>
        <v>0</v>
      </c>
      <c r="H48" s="27">
        <f>IF(List1!A161="3) OON",List1!H161,0)</f>
        <v>0</v>
      </c>
      <c r="I48" s="27">
        <f>IF(List1!A161="4) ostatní",List1!G161,0)</f>
        <v>0</v>
      </c>
      <c r="J48" s="27">
        <f>IF(List1!A161="4) ostatní",List1!H161,0)</f>
        <v>0</v>
      </c>
      <c r="K48" s="27">
        <f>IF(List1!A161="5) INVESTICE",List1!G161,0)</f>
        <v>0</v>
      </c>
      <c r="L48" s="27">
        <f>IF(List1!A161="5) INVESTICE",List1!H161,0)</f>
        <v>0</v>
      </c>
    </row>
    <row r="49" spans="1:12" x14ac:dyDescent="0.25">
      <c r="A49" s="27">
        <f>IF(List1!A162="1a) DHDM",List1!G162,0)</f>
        <v>0</v>
      </c>
      <c r="B49" s="27">
        <f>IF(List1!A162="1a) DHDM",List1!H162,0)</f>
        <v>0</v>
      </c>
      <c r="C49" s="27">
        <f>IF(List1!A162="1b) DDNM",List1!G162,0)</f>
        <v>0</v>
      </c>
      <c r="D49" s="27">
        <f>IF(List1!A162="1b) DDNM",List1!H162,0)</f>
        <v>0</v>
      </c>
      <c r="E49" s="27">
        <f>IF(List1!A162="2) služby",List1!G162,0)</f>
        <v>0</v>
      </c>
      <c r="F49" s="27">
        <f>IF(List1!A162="2) služby",List1!H162,0)</f>
        <v>0</v>
      </c>
      <c r="G49" s="27">
        <f>IF(List1!A162="3) OON",List1!G162,0)</f>
        <v>0</v>
      </c>
      <c r="H49" s="27">
        <f>IF(List1!A162="3) OON",List1!H162,0)</f>
        <v>0</v>
      </c>
      <c r="I49" s="27">
        <f>IF(List1!A162="4) ostatní",List1!G162,0)</f>
        <v>0</v>
      </c>
      <c r="J49" s="27">
        <f>IF(List1!A162="4) ostatní",List1!H162,0)</f>
        <v>0</v>
      </c>
      <c r="K49" s="27">
        <f>IF(List1!A162="5) INVESTICE",List1!G162,0)</f>
        <v>0</v>
      </c>
      <c r="L49" s="27">
        <f>IF(List1!A162="5) INVESTICE",List1!H162,0)</f>
        <v>0</v>
      </c>
    </row>
    <row r="50" spans="1:12" x14ac:dyDescent="0.25">
      <c r="A50" s="27">
        <f>IF(List1!A163="1a) DHDM",List1!G163,0)</f>
        <v>0</v>
      </c>
      <c r="B50" s="27">
        <f>IF(List1!A163="1a) DHDM",List1!H163,0)</f>
        <v>0</v>
      </c>
      <c r="C50" s="27">
        <f>IF(List1!A163="1b) DDNM",List1!G163,0)</f>
        <v>0</v>
      </c>
      <c r="D50" s="27">
        <f>IF(List1!A163="1b) DDNM",List1!H163,0)</f>
        <v>0</v>
      </c>
      <c r="E50" s="27">
        <f>IF(List1!A163="2) služby",List1!G163,0)</f>
        <v>0</v>
      </c>
      <c r="F50" s="27">
        <f>IF(List1!A163="2) služby",List1!H163,0)</f>
        <v>0</v>
      </c>
      <c r="G50" s="27">
        <f>IF(List1!A163="3) OON",List1!G163,0)</f>
        <v>0</v>
      </c>
      <c r="H50" s="27">
        <f>IF(List1!A163="3) OON",List1!H163,0)</f>
        <v>0</v>
      </c>
      <c r="I50" s="27">
        <f>IF(List1!A163="4) ostatní",List1!G163,0)</f>
        <v>0</v>
      </c>
      <c r="J50" s="27">
        <f>IF(List1!A163="4) ostatní",List1!H163,0)</f>
        <v>0</v>
      </c>
      <c r="K50" s="27">
        <f>IF(List1!A163="5) INVESTICE",List1!G163,0)</f>
        <v>0</v>
      </c>
      <c r="L50" s="27">
        <f>IF(List1!A163="5) INVESTICE",List1!H163,0)</f>
        <v>0</v>
      </c>
    </row>
    <row r="51" spans="1:12" x14ac:dyDescent="0.25">
      <c r="A51" s="27">
        <f>IF(List1!A164="1a) DHDM",List1!G164,0)</f>
        <v>0</v>
      </c>
      <c r="B51" s="27">
        <f>IF(List1!A164="1a) DHDM",List1!H164,0)</f>
        <v>0</v>
      </c>
      <c r="C51" s="27">
        <f>IF(List1!A164="1b) DDNM",List1!G164,0)</f>
        <v>0</v>
      </c>
      <c r="D51" s="27">
        <f>IF(List1!A164="1b) DDNM",List1!H164,0)</f>
        <v>0</v>
      </c>
      <c r="E51" s="27">
        <f>IF(List1!A164="2) služby",List1!G164,0)</f>
        <v>0</v>
      </c>
      <c r="F51" s="27">
        <f>IF(List1!A164="2) služby",List1!H164,0)</f>
        <v>0</v>
      </c>
      <c r="G51" s="27">
        <f>IF(List1!A164="3) OON",List1!G164,0)</f>
        <v>0</v>
      </c>
      <c r="H51" s="27">
        <f>IF(List1!A164="3) OON",List1!H164,0)</f>
        <v>0</v>
      </c>
      <c r="I51" s="27">
        <f>IF(List1!A164="4) ostatní",List1!G164,0)</f>
        <v>0</v>
      </c>
      <c r="J51" s="27">
        <f>IF(List1!A164="4) ostatní",List1!H164,0)</f>
        <v>0</v>
      </c>
      <c r="K51" s="27">
        <f>IF(List1!A164="5) INVESTICE",List1!G164,0)</f>
        <v>0</v>
      </c>
      <c r="L51" s="27">
        <f>IF(List1!A164="5) INVESTICE",List1!H164,0)</f>
        <v>0</v>
      </c>
    </row>
    <row r="52" spans="1:12" x14ac:dyDescent="0.25">
      <c r="A52" s="27">
        <f>IF(List1!A165="1a) DHDM",List1!G165,0)</f>
        <v>0</v>
      </c>
      <c r="B52" s="27">
        <f>IF(List1!A165="1a) DHDM",List1!H165,0)</f>
        <v>0</v>
      </c>
      <c r="C52" s="27">
        <f>IF(List1!A165="1b) DDNM",List1!G165,0)</f>
        <v>0</v>
      </c>
      <c r="D52" s="27">
        <f>IF(List1!A165="1b) DDNM",List1!H165,0)</f>
        <v>0</v>
      </c>
      <c r="E52" s="27">
        <f>IF(List1!A165="2) služby",List1!G165,0)</f>
        <v>0</v>
      </c>
      <c r="F52" s="27">
        <f>IF(List1!A165="2) služby",List1!H165,0)</f>
        <v>0</v>
      </c>
      <c r="G52" s="27">
        <f>IF(List1!A165="3) OON",List1!G165,0)</f>
        <v>0</v>
      </c>
      <c r="H52" s="27">
        <f>IF(List1!A165="3) OON",List1!H165,0)</f>
        <v>0</v>
      </c>
      <c r="I52" s="27">
        <f>IF(List1!A165="4) ostatní",List1!G165,0)</f>
        <v>0</v>
      </c>
      <c r="J52" s="27">
        <f>IF(List1!A165="4) ostatní",List1!H165,0)</f>
        <v>0</v>
      </c>
      <c r="K52" s="27">
        <f>IF(List1!A165="5) INVESTICE",List1!G165,0)</f>
        <v>0</v>
      </c>
      <c r="L52" s="27">
        <f>IF(List1!A165="5) INVESTICE",List1!H165,0)</f>
        <v>0</v>
      </c>
    </row>
    <row r="53" spans="1:12" x14ac:dyDescent="0.25">
      <c r="A53" s="27">
        <f>IF(List1!A166="1a) DHDM",List1!G166,0)</f>
        <v>0</v>
      </c>
      <c r="B53" s="27">
        <f>IF(List1!A166="1a) DHDM",List1!H166,0)</f>
        <v>0</v>
      </c>
      <c r="C53" s="27">
        <f>IF(List1!A166="1b) DDNM",List1!G166,0)</f>
        <v>0</v>
      </c>
      <c r="D53" s="27">
        <f>IF(List1!A166="1b) DDNM",List1!H166,0)</f>
        <v>0</v>
      </c>
      <c r="E53" s="27">
        <f>IF(List1!A166="2) služby",List1!G166,0)</f>
        <v>0</v>
      </c>
      <c r="F53" s="27">
        <f>IF(List1!A166="2) služby",List1!H166,0)</f>
        <v>0</v>
      </c>
      <c r="G53" s="27">
        <f>IF(List1!A166="3) OON",List1!G166,0)</f>
        <v>0</v>
      </c>
      <c r="H53" s="27">
        <f>IF(List1!A166="3) OON",List1!H166,0)</f>
        <v>0</v>
      </c>
      <c r="I53" s="27">
        <f>IF(List1!A166="4) ostatní",List1!G166,0)</f>
        <v>0</v>
      </c>
      <c r="J53" s="27">
        <f>IF(List1!A166="4) ostatní",List1!H166,0)</f>
        <v>0</v>
      </c>
      <c r="K53" s="27">
        <f>IF(List1!A166="5) INVESTICE",List1!G166,0)</f>
        <v>0</v>
      </c>
      <c r="L53" s="27">
        <f>IF(List1!A166="5) INVESTICE",List1!H166,0)</f>
        <v>0</v>
      </c>
    </row>
    <row r="54" spans="1:12" x14ac:dyDescent="0.25">
      <c r="A54" s="27">
        <f>IF(List1!A167="1a) DHDM",List1!G167,0)</f>
        <v>0</v>
      </c>
      <c r="B54" s="27">
        <f>IF(List1!A167="1a) DHDM",List1!H167,0)</f>
        <v>0</v>
      </c>
      <c r="C54" s="27">
        <f>IF(List1!A167="1b) DDNM",List1!G167,0)</f>
        <v>0</v>
      </c>
      <c r="D54" s="27">
        <f>IF(List1!A167="1b) DDNM",List1!H167,0)</f>
        <v>0</v>
      </c>
      <c r="E54" s="27">
        <f>IF(List1!A167="2) služby",List1!G167,0)</f>
        <v>0</v>
      </c>
      <c r="F54" s="27">
        <f>IF(List1!A167="2) služby",List1!H167,0)</f>
        <v>0</v>
      </c>
      <c r="G54" s="27">
        <f>IF(List1!A167="3) OON",List1!G167,0)</f>
        <v>0</v>
      </c>
      <c r="H54" s="27">
        <f>IF(List1!A167="3) OON",List1!H167,0)</f>
        <v>0</v>
      </c>
      <c r="I54" s="27">
        <f>IF(List1!A167="4) ostatní",List1!G167,0)</f>
        <v>0</v>
      </c>
      <c r="J54" s="27">
        <f>IF(List1!A167="4) ostatní",List1!H167,0)</f>
        <v>0</v>
      </c>
      <c r="K54" s="27">
        <f>IF(List1!A167="5) INVESTICE",List1!G167,0)</f>
        <v>0</v>
      </c>
      <c r="L54" s="27">
        <f>IF(List1!A167="5) INVESTICE",List1!H167,0)</f>
        <v>0</v>
      </c>
    </row>
    <row r="55" spans="1:12" x14ac:dyDescent="0.25">
      <c r="A55" s="27">
        <f>IF(List1!A168="1a) DHDM",List1!G168,0)</f>
        <v>0</v>
      </c>
      <c r="B55" s="27">
        <f>IF(List1!A168="1a) DHDM",List1!H168,0)</f>
        <v>0</v>
      </c>
      <c r="C55" s="27">
        <f>IF(List1!A168="1b) DDNM",List1!G168,0)</f>
        <v>0</v>
      </c>
      <c r="D55" s="27">
        <f>IF(List1!A168="1b) DDNM",List1!H168,0)</f>
        <v>0</v>
      </c>
      <c r="E55" s="27">
        <f>IF(List1!A168="2) služby",List1!G168,0)</f>
        <v>0</v>
      </c>
      <c r="F55" s="27">
        <f>IF(List1!A168="2) služby",List1!H168,0)</f>
        <v>0</v>
      </c>
      <c r="G55" s="27">
        <f>IF(List1!A168="3) OON",List1!G168,0)</f>
        <v>0</v>
      </c>
      <c r="H55" s="27">
        <f>IF(List1!A168="3) OON",List1!H168,0)</f>
        <v>0</v>
      </c>
      <c r="I55" s="27">
        <f>IF(List1!A168="4) ostatní",List1!G168,0)</f>
        <v>0</v>
      </c>
      <c r="J55" s="27">
        <f>IF(List1!A168="4) ostatní",List1!H168,0)</f>
        <v>0</v>
      </c>
      <c r="K55" s="27">
        <f>IF(List1!A168="5) INVESTICE",List1!G168,0)</f>
        <v>0</v>
      </c>
      <c r="L55" s="27">
        <f>IF(List1!A168="5) INVESTICE",List1!H168,0)</f>
        <v>0</v>
      </c>
    </row>
    <row r="56" spans="1:12" x14ac:dyDescent="0.25">
      <c r="A56" s="27">
        <f>IF(List1!A169="1a) DHDM",List1!G169,0)</f>
        <v>0</v>
      </c>
      <c r="B56" s="27">
        <f>IF(List1!A169="1a) DHDM",List1!H169,0)</f>
        <v>0</v>
      </c>
      <c r="C56" s="27">
        <f>IF(List1!A169="1b) DDNM",List1!G169,0)</f>
        <v>0</v>
      </c>
      <c r="D56" s="27">
        <f>IF(List1!A169="1b) DDNM",List1!H169,0)</f>
        <v>0</v>
      </c>
      <c r="E56" s="27">
        <f>IF(List1!A169="2) služby",List1!G169,0)</f>
        <v>0</v>
      </c>
      <c r="F56" s="27">
        <f>IF(List1!A169="2) služby",List1!H169,0)</f>
        <v>0</v>
      </c>
      <c r="G56" s="27">
        <f>IF(List1!A169="3) OON",List1!G169,0)</f>
        <v>0</v>
      </c>
      <c r="H56" s="27">
        <f>IF(List1!A169="3) OON",List1!H169,0)</f>
        <v>0</v>
      </c>
      <c r="I56" s="27">
        <f>IF(List1!A169="4) ostatní",List1!G169,0)</f>
        <v>0</v>
      </c>
      <c r="J56" s="27">
        <f>IF(List1!A169="4) ostatní",List1!H169,0)</f>
        <v>0</v>
      </c>
      <c r="K56" s="27">
        <f>IF(List1!A169="5) INVESTICE",List1!G169,0)</f>
        <v>0</v>
      </c>
      <c r="L56" s="27">
        <f>IF(List1!A169="5) INVESTICE",List1!H169,0)</f>
        <v>0</v>
      </c>
    </row>
    <row r="57" spans="1:12" x14ac:dyDescent="0.25">
      <c r="A57" s="27">
        <f>IF(List1!A170="1a) DHDM",List1!G170,0)</f>
        <v>0</v>
      </c>
      <c r="B57" s="27">
        <f>IF(List1!A170="1a) DHDM",List1!H170,0)</f>
        <v>0</v>
      </c>
      <c r="C57" s="27">
        <f>IF(List1!A170="1b) DDNM",List1!G170,0)</f>
        <v>0</v>
      </c>
      <c r="D57" s="27">
        <f>IF(List1!A170="1b) DDNM",List1!H170,0)</f>
        <v>0</v>
      </c>
      <c r="E57" s="27">
        <f>IF(List1!A170="2) služby",List1!G170,0)</f>
        <v>0</v>
      </c>
      <c r="F57" s="27">
        <f>IF(List1!A170="2) služby",List1!H170,0)</f>
        <v>0</v>
      </c>
      <c r="G57" s="27">
        <f>IF(List1!A170="3) OON",List1!G170,0)</f>
        <v>0</v>
      </c>
      <c r="H57" s="27">
        <f>IF(List1!A170="3) OON",List1!H170,0)</f>
        <v>0</v>
      </c>
      <c r="I57" s="27">
        <f>IF(List1!A170="4) ostatní",List1!G170,0)</f>
        <v>0</v>
      </c>
      <c r="J57" s="27">
        <f>IF(List1!A170="4) ostatní",List1!H170,0)</f>
        <v>0</v>
      </c>
      <c r="K57" s="27">
        <f>IF(List1!A170="5) INVESTICE",List1!G170,0)</f>
        <v>0</v>
      </c>
      <c r="L57" s="27">
        <f>IF(List1!A170="5) INVESTICE",List1!H170,0)</f>
        <v>0</v>
      </c>
    </row>
    <row r="58" spans="1:12" x14ac:dyDescent="0.25">
      <c r="A58" s="27">
        <f>IF(List1!A171="1a) DHDM",List1!G171,0)</f>
        <v>0</v>
      </c>
      <c r="B58" s="27">
        <f>IF(List1!A171="1a) DHDM",List1!H171,0)</f>
        <v>0</v>
      </c>
      <c r="C58" s="27">
        <f>IF(List1!A171="1b) DDNM",List1!G171,0)</f>
        <v>0</v>
      </c>
      <c r="D58" s="27">
        <f>IF(List1!A171="1b) DDNM",List1!H171,0)</f>
        <v>0</v>
      </c>
      <c r="E58" s="27">
        <f>IF(List1!A171="2) služby",List1!G171,0)</f>
        <v>0</v>
      </c>
      <c r="F58" s="27">
        <f>IF(List1!A171="2) služby",List1!H171,0)</f>
        <v>0</v>
      </c>
      <c r="G58" s="27">
        <f>IF(List1!A171="3) OON",List1!G171,0)</f>
        <v>0</v>
      </c>
      <c r="H58" s="27">
        <f>IF(List1!A171="3) OON",List1!H171,0)</f>
        <v>0</v>
      </c>
      <c r="I58" s="27">
        <f>IF(List1!A171="4) ostatní",List1!G171,0)</f>
        <v>0</v>
      </c>
      <c r="J58" s="27">
        <f>IF(List1!A171="4) ostatní",List1!H171,0)</f>
        <v>0</v>
      </c>
      <c r="K58" s="27">
        <f>IF(List1!A171="5) INVESTICE",List1!G171,0)</f>
        <v>0</v>
      </c>
      <c r="L58" s="27">
        <f>IF(List1!A171="5) INVESTICE",List1!H171,0)</f>
        <v>0</v>
      </c>
    </row>
    <row r="59" spans="1:12" s="28" customFormat="1" x14ac:dyDescent="0.25">
      <c r="A59" s="28">
        <f t="shared" ref="A59:L59" si="0">SUM(A3:A58)</f>
        <v>0</v>
      </c>
      <c r="B59" s="29">
        <f t="shared" si="0"/>
        <v>0</v>
      </c>
      <c r="C59" s="28">
        <f t="shared" si="0"/>
        <v>0</v>
      </c>
      <c r="D59" s="29">
        <f t="shared" si="0"/>
        <v>0</v>
      </c>
      <c r="E59" s="28">
        <f t="shared" si="0"/>
        <v>0</v>
      </c>
      <c r="F59" s="29">
        <f t="shared" si="0"/>
        <v>0</v>
      </c>
      <c r="G59" s="28">
        <f t="shared" si="0"/>
        <v>0</v>
      </c>
      <c r="H59" s="29">
        <f t="shared" si="0"/>
        <v>0</v>
      </c>
      <c r="I59" s="28">
        <f t="shared" si="0"/>
        <v>0</v>
      </c>
      <c r="J59" s="29">
        <f t="shared" si="0"/>
        <v>0</v>
      </c>
      <c r="K59" s="28">
        <f t="shared" si="0"/>
        <v>0</v>
      </c>
      <c r="L59" s="29">
        <f t="shared" si="0"/>
        <v>0</v>
      </c>
    </row>
  </sheetData>
  <sheetProtection selectLockedCells="1"/>
  <mergeCells count="6">
    <mergeCell ref="I1:J1"/>
    <mergeCell ref="K1:L1"/>
    <mergeCell ref="A1:B1"/>
    <mergeCell ref="C1:D1"/>
    <mergeCell ref="E1:F1"/>
    <mergeCell ref="G1:H1"/>
  </mergeCells>
  <phoneticPr fontId="3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9" sqref="A9"/>
    </sheetView>
  </sheetViews>
  <sheetFormatPr defaultRowHeight="15.75" x14ac:dyDescent="0.25"/>
  <cols>
    <col min="1" max="1" width="45" customWidth="1"/>
  </cols>
  <sheetData>
    <row r="1" spans="1:1" x14ac:dyDescent="0.25">
      <c r="A1" s="65" t="s">
        <v>275</v>
      </c>
    </row>
    <row r="2" spans="1:1" x14ac:dyDescent="0.25">
      <c r="A2" s="65" t="s">
        <v>278</v>
      </c>
    </row>
    <row r="3" spans="1:1" x14ac:dyDescent="0.25">
      <c r="A3" s="65" t="s">
        <v>271</v>
      </c>
    </row>
    <row r="4" spans="1:1" x14ac:dyDescent="0.25">
      <c r="A4" s="65" t="s">
        <v>272</v>
      </c>
    </row>
    <row r="5" spans="1:1" x14ac:dyDescent="0.25">
      <c r="A5" s="65" t="s">
        <v>273</v>
      </c>
    </row>
    <row r="6" spans="1:1" x14ac:dyDescent="0.25">
      <c r="A6" s="65" t="s">
        <v>274</v>
      </c>
    </row>
    <row r="7" spans="1:1" x14ac:dyDescent="0.25">
      <c r="A7" s="65" t="s">
        <v>276</v>
      </c>
    </row>
    <row r="8" spans="1:1" x14ac:dyDescent="0.25">
      <c r="A8" s="65" t="s">
        <v>277</v>
      </c>
    </row>
    <row r="9" spans="1:1" x14ac:dyDescent="0.25">
      <c r="A9" s="65" t="s">
        <v>282</v>
      </c>
    </row>
    <row r="12" spans="1:1" x14ac:dyDescent="0.25">
      <c r="A12" s="9" t="s">
        <v>301</v>
      </c>
    </row>
    <row r="13" spans="1:1" x14ac:dyDescent="0.25">
      <c r="A13" s="9" t="s">
        <v>302</v>
      </c>
    </row>
    <row r="14" spans="1:1" x14ac:dyDescent="0.25">
      <c r="A14" s="9" t="s">
        <v>303</v>
      </c>
    </row>
    <row r="15" spans="1:1" x14ac:dyDescent="0.25">
      <c r="A15" s="9" t="s">
        <v>304</v>
      </c>
    </row>
    <row r="19" spans="1:1" x14ac:dyDescent="0.25">
      <c r="A19" s="167" t="s">
        <v>305</v>
      </c>
    </row>
    <row r="20" spans="1:1" x14ac:dyDescent="0.25">
      <c r="A20" s="167" t="s">
        <v>306</v>
      </c>
    </row>
    <row r="21" spans="1:1" x14ac:dyDescent="0.25">
      <c r="A21" s="167" t="s">
        <v>307</v>
      </c>
    </row>
    <row r="22" spans="1:1" x14ac:dyDescent="0.25">
      <c r="A22" s="167" t="s">
        <v>308</v>
      </c>
    </row>
    <row r="23" spans="1:1" x14ac:dyDescent="0.25">
      <c r="A23" s="167" t="s">
        <v>111</v>
      </c>
    </row>
    <row r="24" spans="1:1" x14ac:dyDescent="0.25">
      <c r="A24" s="167" t="s">
        <v>311</v>
      </c>
    </row>
    <row r="25" spans="1:1" x14ac:dyDescent="0.25">
      <c r="A25" s="167" t="s">
        <v>309</v>
      </c>
    </row>
    <row r="26" spans="1:1" x14ac:dyDescent="0.25">
      <c r="A26" s="168" t="s">
        <v>310</v>
      </c>
    </row>
    <row r="29" spans="1:1" x14ac:dyDescent="0.25">
      <c r="A29" s="168" t="s">
        <v>40</v>
      </c>
    </row>
    <row r="30" spans="1:1" x14ac:dyDescent="0.25">
      <c r="A30" s="168" t="s">
        <v>38</v>
      </c>
    </row>
    <row r="31" spans="1:1" x14ac:dyDescent="0.25">
      <c r="A31" s="168" t="s">
        <v>333</v>
      </c>
    </row>
    <row r="32" spans="1:1" x14ac:dyDescent="0.25">
      <c r="A32" s="168" t="s">
        <v>334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15</vt:i4>
      </vt:variant>
    </vt:vector>
  </HeadingPairs>
  <TitlesOfParts>
    <vt:vector size="20" baseType="lpstr">
      <vt:lpstr>List1</vt:lpstr>
      <vt:lpstr>NÁVOD</vt:lpstr>
      <vt:lpstr>Pomocný list 1</vt:lpstr>
      <vt:lpstr>Pomocný list 2</vt:lpstr>
      <vt:lpstr>Pomocný list 3</vt:lpstr>
      <vt:lpstr>číselník</vt:lpstr>
      <vt:lpstr>E_knihy</vt:lpstr>
      <vt:lpstr>knihovny</vt:lpstr>
      <vt:lpstr>List1!Oblast_tisku</vt:lpstr>
      <vt:lpstr>okresy</vt:lpstr>
      <vt:lpstr>oslovení</vt:lpstr>
      <vt:lpstr>položky</vt:lpstr>
      <vt:lpstr>PravniForma</vt:lpstr>
      <vt:lpstr>pripojeni</vt:lpstr>
      <vt:lpstr>regionální_systém</vt:lpstr>
      <vt:lpstr>rozhodovatko</vt:lpstr>
      <vt:lpstr>rozpočet</vt:lpstr>
      <vt:lpstr>subjekt</vt:lpstr>
      <vt:lpstr>typ</vt:lpstr>
      <vt:lpstr>Typ_new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Švastová Zuzana</dc:creator>
  <cp:lastModifiedBy>Švastová Zuzana</cp:lastModifiedBy>
  <cp:lastPrinted>2017-06-14T09:04:08Z</cp:lastPrinted>
  <dcterms:created xsi:type="dcterms:W3CDTF">2012-10-29T09:33:17Z</dcterms:created>
  <dcterms:modified xsi:type="dcterms:W3CDTF">2017-09-28T13:22:30Z</dcterms:modified>
</cp:coreProperties>
</file>